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0 - VRN" sheetId="2" r:id="rId2"/>
    <sheet name="SO-01 - Oprava komunikace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'SO-00 - VRN'!$C$84:$K$335</definedName>
    <definedName name="_xlnm.Print_Area" localSheetId="1">'SO-00 - VRN'!$C$4:$J$36,'SO-00 - VRN'!$C$42:$J$66,'SO-00 - VRN'!$C$72:$K$335</definedName>
    <definedName name="_xlnm.Print_Titles" localSheetId="1">'SO-00 - VRN'!$84:$84</definedName>
    <definedName name="_xlnm._FilterDatabase" localSheetId="2" hidden="1">'SO-01 - Oprava komunikace...'!$C$84:$K$809</definedName>
    <definedName name="_xlnm.Print_Area" localSheetId="2">'SO-01 - Oprava komunikace...'!$C$4:$J$36,'SO-01 - Oprava komunikace...'!$C$42:$J$66,'SO-01 - Oprava komunikace...'!$C$72:$K$809</definedName>
    <definedName name="_xlnm.Print_Titles" localSheetId="2">'SO-01 - Oprava komunikace...'!$84:$84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808"/>
  <c r="BH808"/>
  <c r="BG808"/>
  <c r="BF808"/>
  <c r="T808"/>
  <c r="T807"/>
  <c r="R808"/>
  <c r="R807"/>
  <c r="P808"/>
  <c r="P807"/>
  <c r="BK808"/>
  <c r="BK807"/>
  <c r="J807"/>
  <c r="J808"/>
  <c r="BE808"/>
  <c r="J65"/>
  <c r="BI804"/>
  <c r="BH804"/>
  <c r="BG804"/>
  <c r="BF804"/>
  <c r="T804"/>
  <c r="R804"/>
  <c r="P804"/>
  <c r="BK804"/>
  <c r="J804"/>
  <c r="BE804"/>
  <c r="BI798"/>
  <c r="BH798"/>
  <c r="BG798"/>
  <c r="BF798"/>
  <c r="T798"/>
  <c r="R798"/>
  <c r="P798"/>
  <c r="BK798"/>
  <c r="J798"/>
  <c r="BE798"/>
  <c r="BI789"/>
  <c r="BH789"/>
  <c r="BG789"/>
  <c r="BF789"/>
  <c r="T789"/>
  <c r="R789"/>
  <c r="P789"/>
  <c r="BK789"/>
  <c r="J789"/>
  <c r="BE789"/>
  <c r="BI781"/>
  <c r="BH781"/>
  <c r="BG781"/>
  <c r="BF781"/>
  <c r="T781"/>
  <c r="R781"/>
  <c r="P781"/>
  <c r="BK781"/>
  <c r="J781"/>
  <c r="BE781"/>
  <c r="BI776"/>
  <c r="BH776"/>
  <c r="BG776"/>
  <c r="BF776"/>
  <c r="T776"/>
  <c r="R776"/>
  <c r="P776"/>
  <c r="BK776"/>
  <c r="J776"/>
  <c r="BE776"/>
  <c r="BI773"/>
  <c r="BH773"/>
  <c r="BG773"/>
  <c r="BF773"/>
  <c r="T773"/>
  <c r="R773"/>
  <c r="P773"/>
  <c r="BK773"/>
  <c r="J773"/>
  <c r="BE773"/>
  <c r="BI770"/>
  <c r="BH770"/>
  <c r="BG770"/>
  <c r="BF770"/>
  <c r="T770"/>
  <c r="R770"/>
  <c r="P770"/>
  <c r="BK770"/>
  <c r="J770"/>
  <c r="BE770"/>
  <c r="BI766"/>
  <c r="BH766"/>
  <c r="BG766"/>
  <c r="BF766"/>
  <c r="T766"/>
  <c r="R766"/>
  <c r="P766"/>
  <c r="BK766"/>
  <c r="J766"/>
  <c r="BE766"/>
  <c r="BI759"/>
  <c r="BH759"/>
  <c r="BG759"/>
  <c r="BF759"/>
  <c r="T759"/>
  <c r="R759"/>
  <c r="P759"/>
  <c r="BK759"/>
  <c r="J759"/>
  <c r="BE759"/>
  <c r="BI754"/>
  <c r="BH754"/>
  <c r="BG754"/>
  <c r="BF754"/>
  <c r="T754"/>
  <c r="R754"/>
  <c r="P754"/>
  <c r="BK754"/>
  <c r="J754"/>
  <c r="BE754"/>
  <c r="BI747"/>
  <c r="BH747"/>
  <c r="BG747"/>
  <c r="BF747"/>
  <c r="T747"/>
  <c r="T746"/>
  <c r="R747"/>
  <c r="R746"/>
  <c r="P747"/>
  <c r="P746"/>
  <c r="BK747"/>
  <c r="BK746"/>
  <c r="J746"/>
  <c r="J747"/>
  <c r="BE747"/>
  <c r="J64"/>
  <c r="BI742"/>
  <c r="BH742"/>
  <c r="BG742"/>
  <c r="BF742"/>
  <c r="T742"/>
  <c r="R742"/>
  <c r="P742"/>
  <c r="BK742"/>
  <c r="J742"/>
  <c r="BE742"/>
  <c r="BI738"/>
  <c r="BH738"/>
  <c r="BG738"/>
  <c r="BF738"/>
  <c r="T738"/>
  <c r="R738"/>
  <c r="P738"/>
  <c r="BK738"/>
  <c r="J738"/>
  <c r="BE738"/>
  <c r="BI734"/>
  <c r="BH734"/>
  <c r="BG734"/>
  <c r="BF734"/>
  <c r="T734"/>
  <c r="R734"/>
  <c r="P734"/>
  <c r="BK734"/>
  <c r="J734"/>
  <c r="BE734"/>
  <c r="BI730"/>
  <c r="BH730"/>
  <c r="BG730"/>
  <c r="BF730"/>
  <c r="T730"/>
  <c r="R730"/>
  <c r="P730"/>
  <c r="BK730"/>
  <c r="J730"/>
  <c r="BE730"/>
  <c r="BI724"/>
  <c r="BH724"/>
  <c r="BG724"/>
  <c r="BF724"/>
  <c r="T724"/>
  <c r="R724"/>
  <c r="P724"/>
  <c r="BK724"/>
  <c r="J724"/>
  <c r="BE724"/>
  <c r="BI717"/>
  <c r="BH717"/>
  <c r="BG717"/>
  <c r="BF717"/>
  <c r="T717"/>
  <c r="R717"/>
  <c r="P717"/>
  <c r="BK717"/>
  <c r="J717"/>
  <c r="BE717"/>
  <c r="BI711"/>
  <c r="BH711"/>
  <c r="BG711"/>
  <c r="BF711"/>
  <c r="T711"/>
  <c r="R711"/>
  <c r="P711"/>
  <c r="BK711"/>
  <c r="J711"/>
  <c r="BE711"/>
  <c r="BI705"/>
  <c r="BH705"/>
  <c r="BG705"/>
  <c r="BF705"/>
  <c r="T705"/>
  <c r="R705"/>
  <c r="P705"/>
  <c r="BK705"/>
  <c r="J705"/>
  <c r="BE705"/>
  <c r="BI699"/>
  <c r="BH699"/>
  <c r="BG699"/>
  <c r="BF699"/>
  <c r="T699"/>
  <c r="R699"/>
  <c r="P699"/>
  <c r="BK699"/>
  <c r="J699"/>
  <c r="BE699"/>
  <c r="BI692"/>
  <c r="BH692"/>
  <c r="BG692"/>
  <c r="BF692"/>
  <c r="T692"/>
  <c r="R692"/>
  <c r="P692"/>
  <c r="BK692"/>
  <c r="J692"/>
  <c r="BE692"/>
  <c r="BI685"/>
  <c r="BH685"/>
  <c r="BG685"/>
  <c r="BF685"/>
  <c r="T685"/>
  <c r="R685"/>
  <c r="P685"/>
  <c r="BK685"/>
  <c r="J685"/>
  <c r="BE685"/>
  <c r="BI678"/>
  <c r="BH678"/>
  <c r="BG678"/>
  <c r="BF678"/>
  <c r="T678"/>
  <c r="R678"/>
  <c r="P678"/>
  <c r="BK678"/>
  <c r="J678"/>
  <c r="BE678"/>
  <c r="BI672"/>
  <c r="BH672"/>
  <c r="BG672"/>
  <c r="BF672"/>
  <c r="T672"/>
  <c r="R672"/>
  <c r="P672"/>
  <c r="BK672"/>
  <c r="J672"/>
  <c r="BE672"/>
  <c r="BI668"/>
  <c r="BH668"/>
  <c r="BG668"/>
  <c r="BF668"/>
  <c r="T668"/>
  <c r="R668"/>
  <c r="P668"/>
  <c r="BK668"/>
  <c r="J668"/>
  <c r="BE668"/>
  <c r="BI665"/>
  <c r="BH665"/>
  <c r="BG665"/>
  <c r="BF665"/>
  <c r="T665"/>
  <c r="R665"/>
  <c r="P665"/>
  <c r="BK665"/>
  <c r="J665"/>
  <c r="BE665"/>
  <c r="BI659"/>
  <c r="BH659"/>
  <c r="BG659"/>
  <c r="BF659"/>
  <c r="T659"/>
  <c r="R659"/>
  <c r="P659"/>
  <c r="BK659"/>
  <c r="J659"/>
  <c r="BE659"/>
  <c r="BI652"/>
  <c r="BH652"/>
  <c r="BG652"/>
  <c r="BF652"/>
  <c r="T652"/>
  <c r="R652"/>
  <c r="P652"/>
  <c r="BK652"/>
  <c r="J652"/>
  <c r="BE652"/>
  <c r="BI645"/>
  <c r="BH645"/>
  <c r="BG645"/>
  <c r="BF645"/>
  <c r="T645"/>
  <c r="R645"/>
  <c r="P645"/>
  <c r="BK645"/>
  <c r="J645"/>
  <c r="BE645"/>
  <c r="BI641"/>
  <c r="BH641"/>
  <c r="BG641"/>
  <c r="BF641"/>
  <c r="T641"/>
  <c r="R641"/>
  <c r="P641"/>
  <c r="BK641"/>
  <c r="J641"/>
  <c r="BE641"/>
  <c r="BI635"/>
  <c r="BH635"/>
  <c r="BG635"/>
  <c r="BF635"/>
  <c r="T635"/>
  <c r="R635"/>
  <c r="P635"/>
  <c r="BK635"/>
  <c r="J635"/>
  <c r="BE635"/>
  <c r="BI631"/>
  <c r="BH631"/>
  <c r="BG631"/>
  <c r="BF631"/>
  <c r="T631"/>
  <c r="R631"/>
  <c r="P631"/>
  <c r="BK631"/>
  <c r="J631"/>
  <c r="BE631"/>
  <c r="BI625"/>
  <c r="BH625"/>
  <c r="BG625"/>
  <c r="BF625"/>
  <c r="T625"/>
  <c r="R625"/>
  <c r="P625"/>
  <c r="BK625"/>
  <c r="J625"/>
  <c r="BE625"/>
  <c r="BI619"/>
  <c r="BH619"/>
  <c r="BG619"/>
  <c r="BF619"/>
  <c r="T619"/>
  <c r="R619"/>
  <c r="P619"/>
  <c r="BK619"/>
  <c r="J619"/>
  <c r="BE619"/>
  <c r="BI613"/>
  <c r="BH613"/>
  <c r="BG613"/>
  <c r="BF613"/>
  <c r="T613"/>
  <c r="R613"/>
  <c r="P613"/>
  <c r="BK613"/>
  <c r="J613"/>
  <c r="BE613"/>
  <c r="BI607"/>
  <c r="BH607"/>
  <c r="BG607"/>
  <c r="BF607"/>
  <c r="T607"/>
  <c r="R607"/>
  <c r="P607"/>
  <c r="BK607"/>
  <c r="J607"/>
  <c r="BE607"/>
  <c r="BI601"/>
  <c r="BH601"/>
  <c r="BG601"/>
  <c r="BF601"/>
  <c r="T601"/>
  <c r="R601"/>
  <c r="P601"/>
  <c r="BK601"/>
  <c r="J601"/>
  <c r="BE601"/>
  <c r="BI595"/>
  <c r="BH595"/>
  <c r="BG595"/>
  <c r="BF595"/>
  <c r="T595"/>
  <c r="R595"/>
  <c r="P595"/>
  <c r="BK595"/>
  <c r="J595"/>
  <c r="BE595"/>
  <c r="BI589"/>
  <c r="BH589"/>
  <c r="BG589"/>
  <c r="BF589"/>
  <c r="T589"/>
  <c r="R589"/>
  <c r="P589"/>
  <c r="BK589"/>
  <c r="J589"/>
  <c r="BE589"/>
  <c r="BI583"/>
  <c r="BH583"/>
  <c r="BG583"/>
  <c r="BF583"/>
  <c r="T583"/>
  <c r="R583"/>
  <c r="P583"/>
  <c r="BK583"/>
  <c r="J583"/>
  <c r="BE583"/>
  <c r="BI577"/>
  <c r="BH577"/>
  <c r="BG577"/>
  <c r="BF577"/>
  <c r="T577"/>
  <c r="R577"/>
  <c r="P577"/>
  <c r="BK577"/>
  <c r="J577"/>
  <c r="BE577"/>
  <c r="BI571"/>
  <c r="BH571"/>
  <c r="BG571"/>
  <c r="BF571"/>
  <c r="T571"/>
  <c r="R571"/>
  <c r="P571"/>
  <c r="BK571"/>
  <c r="J571"/>
  <c r="BE571"/>
  <c r="BI565"/>
  <c r="BH565"/>
  <c r="BG565"/>
  <c r="BF565"/>
  <c r="T565"/>
  <c r="R565"/>
  <c r="P565"/>
  <c r="BK565"/>
  <c r="J565"/>
  <c r="BE565"/>
  <c r="BI555"/>
  <c r="BH555"/>
  <c r="BG555"/>
  <c r="BF555"/>
  <c r="T555"/>
  <c r="T554"/>
  <c r="R555"/>
  <c r="R554"/>
  <c r="P555"/>
  <c r="P554"/>
  <c r="BK555"/>
  <c r="BK554"/>
  <c r="J554"/>
  <c r="J555"/>
  <c r="BE555"/>
  <c r="J63"/>
  <c r="BI550"/>
  <c r="BH550"/>
  <c r="BG550"/>
  <c r="BF550"/>
  <c r="T550"/>
  <c r="R550"/>
  <c r="P550"/>
  <c r="BK550"/>
  <c r="J550"/>
  <c r="BE550"/>
  <c r="BI545"/>
  <c r="BH545"/>
  <c r="BG545"/>
  <c r="BF545"/>
  <c r="T545"/>
  <c r="R545"/>
  <c r="P545"/>
  <c r="BK545"/>
  <c r="J545"/>
  <c r="BE545"/>
  <c r="BI538"/>
  <c r="BH538"/>
  <c r="BG538"/>
  <c r="BF538"/>
  <c r="T538"/>
  <c r="R538"/>
  <c r="P538"/>
  <c r="BK538"/>
  <c r="J538"/>
  <c r="BE538"/>
  <c r="BI534"/>
  <c r="BH534"/>
  <c r="BG534"/>
  <c r="BF534"/>
  <c r="T534"/>
  <c r="R534"/>
  <c r="P534"/>
  <c r="BK534"/>
  <c r="J534"/>
  <c r="BE534"/>
  <c r="BI528"/>
  <c r="BH528"/>
  <c r="BG528"/>
  <c r="BF528"/>
  <c r="T528"/>
  <c r="R528"/>
  <c r="P528"/>
  <c r="BK528"/>
  <c r="J528"/>
  <c r="BE528"/>
  <c r="BI525"/>
  <c r="BH525"/>
  <c r="BG525"/>
  <c r="BF525"/>
  <c r="T525"/>
  <c r="R525"/>
  <c r="P525"/>
  <c r="BK525"/>
  <c r="J525"/>
  <c r="BE525"/>
  <c r="BI519"/>
  <c r="BH519"/>
  <c r="BG519"/>
  <c r="BF519"/>
  <c r="T519"/>
  <c r="R519"/>
  <c r="P519"/>
  <c r="BK519"/>
  <c r="J519"/>
  <c r="BE519"/>
  <c r="BI512"/>
  <c r="BH512"/>
  <c r="BG512"/>
  <c r="BF512"/>
  <c r="T512"/>
  <c r="R512"/>
  <c r="P512"/>
  <c r="BK512"/>
  <c r="J512"/>
  <c r="BE512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497"/>
  <c r="BH497"/>
  <c r="BG497"/>
  <c r="BF497"/>
  <c r="T497"/>
  <c r="R497"/>
  <c r="P497"/>
  <c r="BK497"/>
  <c r="J497"/>
  <c r="BE497"/>
  <c r="BI491"/>
  <c r="BH491"/>
  <c r="BG491"/>
  <c r="BF491"/>
  <c r="T491"/>
  <c r="R491"/>
  <c r="P491"/>
  <c r="BK491"/>
  <c r="J491"/>
  <c r="BE491"/>
  <c r="BI487"/>
  <c r="BH487"/>
  <c r="BG487"/>
  <c r="BF487"/>
  <c r="T487"/>
  <c r="T486"/>
  <c r="R487"/>
  <c r="R486"/>
  <c r="P487"/>
  <c r="P486"/>
  <c r="BK487"/>
  <c r="BK486"/>
  <c r="J486"/>
  <c r="J487"/>
  <c r="BE487"/>
  <c r="J62"/>
  <c r="BI480"/>
  <c r="BH480"/>
  <c r="BG480"/>
  <c r="BF480"/>
  <c r="T480"/>
  <c r="R480"/>
  <c r="P480"/>
  <c r="BK480"/>
  <c r="J480"/>
  <c r="BE480"/>
  <c r="BI474"/>
  <c r="BH474"/>
  <c r="BG474"/>
  <c r="BF474"/>
  <c r="T474"/>
  <c r="R474"/>
  <c r="P474"/>
  <c r="BK474"/>
  <c r="J474"/>
  <c r="BE474"/>
  <c r="BI468"/>
  <c r="BH468"/>
  <c r="BG468"/>
  <c r="BF468"/>
  <c r="T468"/>
  <c r="R468"/>
  <c r="P468"/>
  <c r="BK468"/>
  <c r="J468"/>
  <c r="BE468"/>
  <c r="BI462"/>
  <c r="BH462"/>
  <c r="BG462"/>
  <c r="BF462"/>
  <c r="T462"/>
  <c r="R462"/>
  <c r="P462"/>
  <c r="BK462"/>
  <c r="J462"/>
  <c r="BE462"/>
  <c r="BI456"/>
  <c r="BH456"/>
  <c r="BG456"/>
  <c r="BF456"/>
  <c r="T456"/>
  <c r="R456"/>
  <c r="P456"/>
  <c r="BK456"/>
  <c r="J456"/>
  <c r="BE456"/>
  <c r="BI450"/>
  <c r="BH450"/>
  <c r="BG450"/>
  <c r="BF450"/>
  <c r="T450"/>
  <c r="R450"/>
  <c r="P450"/>
  <c r="BK450"/>
  <c r="J450"/>
  <c r="BE450"/>
  <c r="BI444"/>
  <c r="BH444"/>
  <c r="BG444"/>
  <c r="BF444"/>
  <c r="T444"/>
  <c r="R444"/>
  <c r="P444"/>
  <c r="BK444"/>
  <c r="J444"/>
  <c r="BE444"/>
  <c r="BI438"/>
  <c r="BH438"/>
  <c r="BG438"/>
  <c r="BF438"/>
  <c r="T438"/>
  <c r="R438"/>
  <c r="P438"/>
  <c r="BK438"/>
  <c r="J438"/>
  <c r="BE438"/>
  <c r="BI432"/>
  <c r="BH432"/>
  <c r="BG432"/>
  <c r="BF432"/>
  <c r="T432"/>
  <c r="R432"/>
  <c r="P432"/>
  <c r="BK432"/>
  <c r="J432"/>
  <c r="BE432"/>
  <c r="BI426"/>
  <c r="BH426"/>
  <c r="BG426"/>
  <c r="BF426"/>
  <c r="T426"/>
  <c r="R426"/>
  <c r="P426"/>
  <c r="BK426"/>
  <c r="J426"/>
  <c r="BE426"/>
  <c r="BI420"/>
  <c r="BH420"/>
  <c r="BG420"/>
  <c r="BF420"/>
  <c r="T420"/>
  <c r="R420"/>
  <c r="P420"/>
  <c r="BK420"/>
  <c r="J420"/>
  <c r="BE420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4"/>
  <c r="BH394"/>
  <c r="BG394"/>
  <c r="BF394"/>
  <c r="T394"/>
  <c r="R394"/>
  <c r="P394"/>
  <c r="BK394"/>
  <c r="J394"/>
  <c r="BE394"/>
  <c r="BI388"/>
  <c r="BH388"/>
  <c r="BG388"/>
  <c r="BF388"/>
  <c r="T388"/>
  <c r="R388"/>
  <c r="P388"/>
  <c r="BK388"/>
  <c r="J388"/>
  <c r="BE388"/>
  <c r="BI382"/>
  <c r="BH382"/>
  <c r="BG382"/>
  <c r="BF382"/>
  <c r="T382"/>
  <c r="R382"/>
  <c r="P382"/>
  <c r="BK382"/>
  <c r="J382"/>
  <c r="BE382"/>
  <c r="BI377"/>
  <c r="BH377"/>
  <c r="BG377"/>
  <c r="BF377"/>
  <c r="T377"/>
  <c r="R377"/>
  <c r="P377"/>
  <c r="BK377"/>
  <c r="J377"/>
  <c r="BE377"/>
  <c r="BI371"/>
  <c r="BH371"/>
  <c r="BG371"/>
  <c r="BF371"/>
  <c r="T371"/>
  <c r="R371"/>
  <c r="P371"/>
  <c r="BK371"/>
  <c r="J371"/>
  <c r="BE371"/>
  <c r="BI365"/>
  <c r="BH365"/>
  <c r="BG365"/>
  <c r="BF365"/>
  <c r="T365"/>
  <c r="R365"/>
  <c r="P365"/>
  <c r="BK365"/>
  <c r="J365"/>
  <c r="BE365"/>
  <c r="BI359"/>
  <c r="BH359"/>
  <c r="BG359"/>
  <c r="BF359"/>
  <c r="T359"/>
  <c r="R359"/>
  <c r="P359"/>
  <c r="BK359"/>
  <c r="J359"/>
  <c r="BE359"/>
  <c r="BI353"/>
  <c r="BH353"/>
  <c r="BG353"/>
  <c r="BF353"/>
  <c r="T353"/>
  <c r="R353"/>
  <c r="P353"/>
  <c r="BK353"/>
  <c r="J353"/>
  <c r="BE353"/>
  <c r="BI345"/>
  <c r="BH345"/>
  <c r="BG345"/>
  <c r="BF345"/>
  <c r="T345"/>
  <c r="R345"/>
  <c r="P345"/>
  <c r="BK345"/>
  <c r="J345"/>
  <c r="BE345"/>
  <c r="BI339"/>
  <c r="BH339"/>
  <c r="BG339"/>
  <c r="BF339"/>
  <c r="T339"/>
  <c r="R339"/>
  <c r="P339"/>
  <c r="BK339"/>
  <c r="J339"/>
  <c r="BE339"/>
  <c r="BI333"/>
  <c r="BH333"/>
  <c r="BG333"/>
  <c r="BF333"/>
  <c r="T333"/>
  <c r="R333"/>
  <c r="P333"/>
  <c r="BK333"/>
  <c r="J333"/>
  <c r="BE333"/>
  <c r="BI327"/>
  <c r="BH327"/>
  <c r="BG327"/>
  <c r="BF327"/>
  <c r="T327"/>
  <c r="R327"/>
  <c r="P327"/>
  <c r="BK327"/>
  <c r="J327"/>
  <c r="BE327"/>
  <c r="BI321"/>
  <c r="BH321"/>
  <c r="BG321"/>
  <c r="BF321"/>
  <c r="T321"/>
  <c r="R321"/>
  <c r="P321"/>
  <c r="BK321"/>
  <c r="J321"/>
  <c r="BE321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1"/>
  <c r="BH301"/>
  <c r="BG301"/>
  <c r="BF301"/>
  <c r="T301"/>
  <c r="R301"/>
  <c r="P301"/>
  <c r="BK301"/>
  <c r="J301"/>
  <c r="BE301"/>
  <c r="BI294"/>
  <c r="BH294"/>
  <c r="BG294"/>
  <c r="BF294"/>
  <c r="T294"/>
  <c r="T293"/>
  <c r="R294"/>
  <c r="R293"/>
  <c r="P294"/>
  <c r="P293"/>
  <c r="BK294"/>
  <c r="BK293"/>
  <c r="J293"/>
  <c r="J294"/>
  <c r="BE294"/>
  <c r="J61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4"/>
  <c r="BH274"/>
  <c r="BG274"/>
  <c r="BF274"/>
  <c r="T274"/>
  <c r="T273"/>
  <c r="R274"/>
  <c r="R273"/>
  <c r="P274"/>
  <c r="P273"/>
  <c r="BK274"/>
  <c r="BK273"/>
  <c r="J273"/>
  <c r="J274"/>
  <c r="BE274"/>
  <c r="J60"/>
  <c r="BI269"/>
  <c r="BH269"/>
  <c r="BG269"/>
  <c r="BF269"/>
  <c r="T269"/>
  <c r="R269"/>
  <c r="P269"/>
  <c r="BK269"/>
  <c r="J269"/>
  <c r="BE269"/>
  <c r="BI263"/>
  <c r="BH263"/>
  <c r="BG263"/>
  <c r="BF263"/>
  <c r="T263"/>
  <c r="R263"/>
  <c r="P263"/>
  <c r="BK263"/>
  <c r="J263"/>
  <c r="BE263"/>
  <c r="BI259"/>
  <c r="BH259"/>
  <c r="BG259"/>
  <c r="BF259"/>
  <c r="T259"/>
  <c r="T258"/>
  <c r="R259"/>
  <c r="R258"/>
  <c r="P259"/>
  <c r="P258"/>
  <c r="BK259"/>
  <c r="BK258"/>
  <c r="J258"/>
  <c r="J259"/>
  <c r="BE259"/>
  <c r="J59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2"/>
  <c r="AX52"/>
  <c i="2"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0"/>
  <c r="BH320"/>
  <c r="BG320"/>
  <c r="BF320"/>
  <c r="T320"/>
  <c r="R320"/>
  <c r="P320"/>
  <c r="BK320"/>
  <c r="J320"/>
  <c r="BE320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3"/>
  <c r="BH283"/>
  <c r="BG283"/>
  <c r="BF283"/>
  <c r="T283"/>
  <c r="T282"/>
  <c r="R283"/>
  <c r="R282"/>
  <c r="P283"/>
  <c r="P282"/>
  <c r="BK283"/>
  <c r="BK282"/>
  <c r="J282"/>
  <c r="J283"/>
  <c r="BE283"/>
  <c r="J65"/>
  <c r="BI277"/>
  <c r="BH277"/>
  <c r="BG277"/>
  <c r="BF277"/>
  <c r="T277"/>
  <c r="T276"/>
  <c r="R277"/>
  <c r="R276"/>
  <c r="P277"/>
  <c r="P276"/>
  <c r="BK277"/>
  <c r="BK276"/>
  <c r="J276"/>
  <c r="J277"/>
  <c r="BE277"/>
  <c r="J64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T264"/>
  <c r="R265"/>
  <c r="R264"/>
  <c r="P265"/>
  <c r="P264"/>
  <c r="BK265"/>
  <c r="BK264"/>
  <c r="J264"/>
  <c r="J265"/>
  <c r="BE265"/>
  <c r="J63"/>
  <c r="BI260"/>
  <c r="BH260"/>
  <c r="BG260"/>
  <c r="BF260"/>
  <c r="T260"/>
  <c r="T259"/>
  <c r="R260"/>
  <c r="R259"/>
  <c r="P260"/>
  <c r="P259"/>
  <c r="BK260"/>
  <c r="BK259"/>
  <c r="J259"/>
  <c r="J260"/>
  <c r="BE260"/>
  <c r="J62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1"/>
  <c r="BH241"/>
  <c r="BG241"/>
  <c r="BF241"/>
  <c r="T241"/>
  <c r="T240"/>
  <c r="T239"/>
  <c r="R241"/>
  <c r="R240"/>
  <c r="R239"/>
  <c r="P241"/>
  <c r="P240"/>
  <c r="P239"/>
  <c r="BK241"/>
  <c r="BK240"/>
  <c r="J240"/>
  <c r="BK239"/>
  <c r="J239"/>
  <c r="J241"/>
  <c r="BE241"/>
  <c r="J61"/>
  <c r="J60"/>
  <c r="BI237"/>
  <c r="BH237"/>
  <c r="BG237"/>
  <c r="BF237"/>
  <c r="T237"/>
  <c r="T236"/>
  <c r="R237"/>
  <c r="R236"/>
  <c r="P237"/>
  <c r="P236"/>
  <c r="BK237"/>
  <c r="BK236"/>
  <c r="J236"/>
  <c r="J237"/>
  <c r="BE237"/>
  <c r="J59"/>
  <c r="BI232"/>
  <c r="BH232"/>
  <c r="BG232"/>
  <c r="BF232"/>
  <c r="T232"/>
  <c r="R232"/>
  <c r="P232"/>
  <c r="BK232"/>
  <c r="J232"/>
  <c r="BE232"/>
  <c r="BI226"/>
  <c r="BH226"/>
  <c r="BG226"/>
  <c r="BF226"/>
  <c r="T226"/>
  <c r="R226"/>
  <c r="P226"/>
  <c r="BK226"/>
  <c r="J226"/>
  <c r="BE226"/>
  <c r="BI221"/>
  <c r="BH221"/>
  <c r="BG221"/>
  <c r="BF221"/>
  <c r="T221"/>
  <c r="R221"/>
  <c r="P221"/>
  <c r="BK221"/>
  <c r="J221"/>
  <c r="BE221"/>
  <c r="BI216"/>
  <c r="BH216"/>
  <c r="BG216"/>
  <c r="BF216"/>
  <c r="T216"/>
  <c r="R216"/>
  <c r="P216"/>
  <c r="BK216"/>
  <c r="J216"/>
  <c r="BE216"/>
  <c r="BI209"/>
  <c r="BH209"/>
  <c r="BG209"/>
  <c r="BF209"/>
  <c r="T209"/>
  <c r="R209"/>
  <c r="P209"/>
  <c r="BK209"/>
  <c r="J209"/>
  <c r="BE209"/>
  <c r="BI201"/>
  <c r="BH201"/>
  <c r="BG201"/>
  <c r="BF201"/>
  <c r="T201"/>
  <c r="R201"/>
  <c r="P201"/>
  <c r="BK201"/>
  <c r="J201"/>
  <c r="BE201"/>
  <c r="BI193"/>
  <c r="BH193"/>
  <c r="BG193"/>
  <c r="BF193"/>
  <c r="T193"/>
  <c r="R193"/>
  <c r="P193"/>
  <c r="BK193"/>
  <c r="J193"/>
  <c r="BE193"/>
  <c r="BI185"/>
  <c r="BH185"/>
  <c r="BG185"/>
  <c r="BF185"/>
  <c r="T185"/>
  <c r="R185"/>
  <c r="P185"/>
  <c r="BK185"/>
  <c r="J185"/>
  <c r="BE185"/>
  <c r="BI177"/>
  <c r="BH177"/>
  <c r="BG177"/>
  <c r="BF177"/>
  <c r="T177"/>
  <c r="R177"/>
  <c r="P177"/>
  <c r="BK177"/>
  <c r="J177"/>
  <c r="BE177"/>
  <c r="BI169"/>
  <c r="BH169"/>
  <c r="BG169"/>
  <c r="BF169"/>
  <c r="T169"/>
  <c r="R169"/>
  <c r="P169"/>
  <c r="BK169"/>
  <c r="J169"/>
  <c r="BE169"/>
  <c r="BI161"/>
  <c r="BH161"/>
  <c r="BG161"/>
  <c r="BF161"/>
  <c r="T161"/>
  <c r="R161"/>
  <c r="P161"/>
  <c r="BK161"/>
  <c r="J161"/>
  <c r="BE161"/>
  <c r="BI153"/>
  <c r="BH153"/>
  <c r="BG153"/>
  <c r="BF153"/>
  <c r="T153"/>
  <c r="R153"/>
  <c r="P153"/>
  <c r="BK153"/>
  <c r="J153"/>
  <c r="BE153"/>
  <c r="BI145"/>
  <c r="BH145"/>
  <c r="BG145"/>
  <c r="BF145"/>
  <c r="T145"/>
  <c r="R145"/>
  <c r="P145"/>
  <c r="BK145"/>
  <c r="J145"/>
  <c r="BE145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2"/>
  <c r="BH122"/>
  <c r="BG122"/>
  <c r="BF122"/>
  <c r="T122"/>
  <c r="R122"/>
  <c r="P122"/>
  <c r="BK122"/>
  <c r="J122"/>
  <c r="BE122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6"/>
  <c r="BH96"/>
  <c r="BG96"/>
  <c r="BF96"/>
  <c r="T96"/>
  <c r="R96"/>
  <c r="P96"/>
  <c r="BK96"/>
  <c r="J96"/>
  <c r="BE96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<sst xmlns="http://schemas.openxmlformats.org/spreadsheetml/2006/main">
  <si>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</si>
  <si>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</si>
  <si>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</si>
  <si>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</si>
  <si>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</si>
  <si>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</si>
  <si>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</si>
  <si>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{909af5ae-cd99-4836-a977-7359e3b6c08c}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</si>
  <si>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</si>
  <si>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</si>
  <si>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</si>
  <si>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</si>
  <si>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</si>
  <si>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</si>
  <si>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</si>
  <si>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</si>
  <si>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</si>
  <si>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</si>
  <si>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</si>
  <si>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Řečkovice Palackého nám. oprava stávající komunikace a chodníků Komunikace - větev A, včetně chodníků</t>
  </si>
  <si>
    <t>KSO:</t>
  </si>
  <si>
    <t/>
  </si>
  <si>
    <t>CC-CZ:</t>
  </si>
  <si>
    <t>Místo:</t>
  </si>
  <si>
    <t xml:space="preserve"> </t>
  </si>
  <si>
    <t>Datum:</t>
  </si>
  <si>
    <t>19. 11. 2018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</si>
  <si>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</si>
  <si>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</si>
  <si>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</si>
  <si>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</si>
  <si>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</si>
  <si>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</si>
  <si>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</si>
  <si>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</si>
  <si>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</si>
  <si>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</si>
  <si>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</si>
  <si>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</si>
  <si>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</si>
  <si>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</si>
  <si>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</si>
  <si>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</si>
  <si>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</si>
  <si>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</si>
  <si>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</si>
  <si>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</si>
  <si>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</si>
  <si>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</si>
  <si>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</si>
  <si>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</si>
  <si>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</si>
  <si>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</si>
  <si>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</si>
  <si>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</si>
  <si>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</si>
  <si>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</si>
  <si>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</si>
  <si>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</si>
  <si>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</si>
  <si>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</si>
  <si>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</si>
  <si>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</si>
  <si>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</si>
  <si>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</si>
  <si>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</si>
  <si>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</si>
  <si>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</si>
  <si>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</si>
  <si>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</si>
  <si>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</si>
  <si>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</si>
  <si>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</si>
  <si>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</si>
  <si>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</si>
  <si>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</si>
  <si>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STA</t>
  </si>
  <si>
    <t>1</t>
  </si>
  <si>
    <t>{a0483b4c-4f6f-4a42-8c4e-a315a3806c2c}</t>
  </si>
  <si>
    <t>2</t>
  </si>
  <si>
    <t>SO-01</t>
  </si>
  <si>
    <t>Oprava komunikace a chodníků</t>
  </si>
  <si>
    <t>{bf64fcbe-113f-4073-95ad-df658dcd2487}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</si>
  <si>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</si>
  <si>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</si>
  <si>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</si>
  <si>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</si>
  <si>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</si>
  <si>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</si>
  <si>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</si>
  <si>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SO-00 - VRN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</si>
  <si>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</si>
  <si>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</si>
  <si>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</si>
  <si>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</si>
  <si>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</si>
  <si>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</si>
  <si>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</si>
  <si>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</si>
  <si>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</si>
  <si>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</si>
  <si>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</si>
  <si>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</si>
  <si>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</si>
  <si>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</si>
  <si>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</si>
  <si>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</si>
  <si>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</si>
  <si>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</si>
  <si>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</si>
  <si>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</si>
  <si>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</si>
  <si>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</si>
  <si>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</si>
  <si>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</si>
  <si>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</si>
  <si>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</si>
  <si>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</si>
  <si>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</si>
  <si>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</si>
  <si>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</si>
  <si>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</si>
  <si>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</si>
  <si>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</si>
  <si>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</si>
  <si>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913321116</t>
  </si>
  <si>
    <t>Montáž a demontáž dočasné soupravy směrových desek s výstražným světlem 5 desek</t>
  </si>
  <si>
    <t>kus</t>
  </si>
  <si>
    <t>CS ÚRS 2018 01</t>
  </si>
  <si>
    <t>4</t>
  </si>
  <si>
    <t>158581958</t>
  </si>
  <si>
    <t>PP</t>
  </si>
  <si>
    <t xml:space="preserve">Montáž a demontáž dočasných dopravních vodících zařízení  soupravy směrových desek s výstražným světlem 5 desek</t>
  </si>
  <si>
    <t>VV</t>
  </si>
  <si>
    <t>viz c.3.</t>
  </si>
  <si>
    <t>1. etapa</t>
  </si>
  <si>
    <t>2. etapa</t>
  </si>
  <si>
    <t>Součet</t>
  </si>
  <si>
    <t>M</t>
  </si>
  <si>
    <t>95271161</t>
  </si>
  <si>
    <t>nájem soupravy směrových desek s výstražným světlem s 5 deskami za 1 den/nad 7 dní</t>
  </si>
  <si>
    <t>8</t>
  </si>
  <si>
    <t>-118338482</t>
  </si>
  <si>
    <t>60</t>
  </si>
  <si>
    <t>3</t>
  </si>
  <si>
    <t>913411111.R</t>
  </si>
  <si>
    <t>Montáž a demontáž mobilní semaforové soupravy se 2 semafory řízená optickými čidly</t>
  </si>
  <si>
    <t>1043391083</t>
  </si>
  <si>
    <t>1. etapa a 2. etapa</t>
  </si>
  <si>
    <t>913411211</t>
  </si>
  <si>
    <t>Příplatek k dočasné mobilní semaforové soupravě se 2 semafory za první a ZKD den použití</t>
  </si>
  <si>
    <t>-511602181</t>
  </si>
  <si>
    <t xml:space="preserve">Montáž a demontáž mobilní semaforové soupravy  Příplatek za první a každý další den použití mobilní semaforové soupravy k ceně 41-1111</t>
  </si>
  <si>
    <t>5</t>
  </si>
  <si>
    <t>95271180</t>
  </si>
  <si>
    <t>nájem semaforu pro jednosměrné řízení dopravy bez akumulátorů 2 stojany nájem za 1 den/nad 30 dní</t>
  </si>
  <si>
    <t>-962756459</t>
  </si>
  <si>
    <t>6</t>
  </si>
  <si>
    <t>95271184</t>
  </si>
  <si>
    <t>nájem akumulátoru 12V/180Ah nájem za 1 den/nad 30 dní</t>
  </si>
  <si>
    <t>1286266708</t>
  </si>
  <si>
    <t>7</t>
  </si>
  <si>
    <t>913211111</t>
  </si>
  <si>
    <t>Montáž a demontáž dočasné dopravní zábrany reflexní šířky 1,5 m</t>
  </si>
  <si>
    <t>-2025162166</t>
  </si>
  <si>
    <t>Montáž a demontáž dočasných dopravních zábran reflexních, šířky 1,5 m</t>
  </si>
  <si>
    <t>1.etapa</t>
  </si>
  <si>
    <t>95271126</t>
  </si>
  <si>
    <t>nájem zábrany reflexní 1,5m za 1 den/nad 7 dní</t>
  </si>
  <si>
    <t>-909949712</t>
  </si>
  <si>
    <t>3*60</t>
  </si>
  <si>
    <t>5*60</t>
  </si>
  <si>
    <t>913111111</t>
  </si>
  <si>
    <t>Montáž a demontáž plastového podstavce dočasné dopravní značky</t>
  </si>
  <si>
    <t>1860651605</t>
  </si>
  <si>
    <t xml:space="preserve">Montáž a demontáž dočasných dopravních značek  zařízení pro upevnění samostatných značek podstavce plastového</t>
  </si>
  <si>
    <t>(80+19)</t>
  </si>
  <si>
    <t>(89+19)</t>
  </si>
  <si>
    <t>10</t>
  </si>
  <si>
    <t>95271102</t>
  </si>
  <si>
    <t xml:space="preserve">nájem podstavce pro dopravní značku  za 1 den/nad 7 dní</t>
  </si>
  <si>
    <t>772256168</t>
  </si>
  <si>
    <t>(80+19)*60</t>
  </si>
  <si>
    <t>2.etapa</t>
  </si>
  <si>
    <t>(89+19)*60</t>
  </si>
  <si>
    <t>11</t>
  </si>
  <si>
    <t>913111112</t>
  </si>
  <si>
    <t>Montáž a demontáž sloupku délky do 2 m dočasné dopravní značky</t>
  </si>
  <si>
    <t>-1087737669</t>
  </si>
  <si>
    <t xml:space="preserve">Montáž a demontáž dočasných dopravních značek  zařízení pro upevnění samostatných značek sloupku délky do 2 m</t>
  </si>
  <si>
    <t>74+2*3</t>
  </si>
  <si>
    <t>89+2*5</t>
  </si>
  <si>
    <t>12</t>
  </si>
  <si>
    <t>95271106</t>
  </si>
  <si>
    <t>nájem sloupku dopravní značky za 1 den/nad 7 dní</t>
  </si>
  <si>
    <t>981827888</t>
  </si>
  <si>
    <t>(74+2*3)*60</t>
  </si>
  <si>
    <t>(89+2*5)*60</t>
  </si>
  <si>
    <t>13</t>
  </si>
  <si>
    <t>913111115</t>
  </si>
  <si>
    <t>Montáž a demontáž dočasné dopravní značky samostatné základní</t>
  </si>
  <si>
    <t>1785767214</t>
  </si>
  <si>
    <t xml:space="preserve">Montáž a demontáž dočasných dopravních značek  samostatných značek základních</t>
  </si>
  <si>
    <t>147</t>
  </si>
  <si>
    <t>160</t>
  </si>
  <si>
    <t>14</t>
  </si>
  <si>
    <t>95271110</t>
  </si>
  <si>
    <t>nájem dopravní značky základní za 1 den/nad 7 dní</t>
  </si>
  <si>
    <t>-1648413711</t>
  </si>
  <si>
    <t>147*60</t>
  </si>
  <si>
    <t>160*60</t>
  </si>
  <si>
    <t>913111115.R</t>
  </si>
  <si>
    <t>Montáž a demontáž výstražného světla</t>
  </si>
  <si>
    <t>82463604</t>
  </si>
  <si>
    <t>16</t>
  </si>
  <si>
    <t>95271110.R</t>
  </si>
  <si>
    <t>nájem výstražného světla samostatného za 1 den/nad 7 dní</t>
  </si>
  <si>
    <t>-368349317</t>
  </si>
  <si>
    <t>9*60</t>
  </si>
  <si>
    <t>6*60</t>
  </si>
  <si>
    <t>17</t>
  </si>
  <si>
    <t>R013</t>
  </si>
  <si>
    <t>Páska pro dočasné vodorovné dopravní silniční značení, žlutá, včetně montáže a demontáže</t>
  </si>
  <si>
    <t>m</t>
  </si>
  <si>
    <t>-18525016</t>
  </si>
  <si>
    <t>Páska pro vodorovné dopravní silniční značení</t>
  </si>
  <si>
    <t>1. etapa + 2. etapa</t>
  </si>
  <si>
    <t xml:space="preserve">22" zrušení stáv. značení </t>
  </si>
  <si>
    <t>3*3,5+2*33" V5 a V10e</t>
  </si>
  <si>
    <t>18</t>
  </si>
  <si>
    <t>R014</t>
  </si>
  <si>
    <t>Škrtací Páska pro dočasné rušení svislého dopravního silniční značení, včetně montáže a demontáže</t>
  </si>
  <si>
    <t>-574021450</t>
  </si>
  <si>
    <t>1. etapa+2. etapa</t>
  </si>
  <si>
    <t>12+12</t>
  </si>
  <si>
    <t>19</t>
  </si>
  <si>
    <t>938908411</t>
  </si>
  <si>
    <t>Čištění vozovek splachováním vodou</t>
  </si>
  <si>
    <t>m2</t>
  </si>
  <si>
    <t>-1726326042</t>
  </si>
  <si>
    <t>Čištění vozovek splachováním vodou povrchu podkladu nebo krytu živičného, betonového nebo dlážděného</t>
  </si>
  <si>
    <t>10,5*100+500*5</t>
  </si>
  <si>
    <t>(10,5*100+500*5)*2"počet dalších oplachů</t>
  </si>
  <si>
    <t>20</t>
  </si>
  <si>
    <t>938908411.1</t>
  </si>
  <si>
    <t>720644498</t>
  </si>
  <si>
    <t>položka určena pro kropení vzniklých prašných ploch v době suchého a větrného počasí, i ploch chodníků</t>
  </si>
  <si>
    <t>16*100+500*5"A,B,C</t>
  </si>
  <si>
    <t>(16*100+500*5)*2"počet dalších kropení</t>
  </si>
  <si>
    <t>59381136.1</t>
  </si>
  <si>
    <t>panel silniční 200x100x15 cm - včetně pokládky</t>
  </si>
  <si>
    <t>-1046430482</t>
  </si>
  <si>
    <t>položka určena pro zajištění případných přejezdů přes výkopy apod.</t>
  </si>
  <si>
    <t>998</t>
  </si>
  <si>
    <t>Přesun hmot</t>
  </si>
  <si>
    <t>22</t>
  </si>
  <si>
    <t>998225111</t>
  </si>
  <si>
    <t>Přesun hmot pro pozemní komunikace s krytem z kamene, monolitickým betonovým nebo živičným</t>
  </si>
  <si>
    <t>t</t>
  </si>
  <si>
    <t>-1632616373</t>
  </si>
  <si>
    <t xml:space="preserve">Přesun hmot pro komunikace s krytem z kameniva, monolitickým betonovým nebo živičným  dopravní vzdálenost do 200 m jakékoliv délky objektu</t>
  </si>
  <si>
    <t>Vedlejší rozpočtové náklady</t>
  </si>
  <si>
    <t>VRN1</t>
  </si>
  <si>
    <t>Průzkumné, geodetické a projektové práce</t>
  </si>
  <si>
    <t>23</t>
  </si>
  <si>
    <t>011002000</t>
  </si>
  <si>
    <t>Průzkumné práce</t>
  </si>
  <si>
    <t>kpl</t>
  </si>
  <si>
    <t>1024</t>
  </si>
  <si>
    <t>-1932576493</t>
  </si>
  <si>
    <t>položka určena pro kamerový průzkum stoky, položka určena pro zjištění, zda jsou vysazené odbočky na kanalizaci (pro dešťové vpusti)</t>
  </si>
  <si>
    <t>24</t>
  </si>
  <si>
    <t>011324000</t>
  </si>
  <si>
    <t>Archeologický průzkum</t>
  </si>
  <si>
    <t>874226824</t>
  </si>
  <si>
    <t>25</t>
  </si>
  <si>
    <t>012103000</t>
  </si>
  <si>
    <t>Geodetické práce před výstavbou</t>
  </si>
  <si>
    <t>soubor</t>
  </si>
  <si>
    <t>-1615273291</t>
  </si>
  <si>
    <t>Položka určena pro vytyčení stavby (případně pozemků nebo provádění jiných geodetických prací) odborně způsobilou osobou v oboru zeměměřictví.</t>
  </si>
  <si>
    <t>26</t>
  </si>
  <si>
    <t>013254000</t>
  </si>
  <si>
    <t>Dokumentace skutečného provedení stavby</t>
  </si>
  <si>
    <t>1783784335</t>
  </si>
  <si>
    <t>Položka určena pro zpracování a předání dokum. skuteč. provedení stavby včetně fotodokumentace ( 3 paré + 1 v el. formě)</t>
  </si>
  <si>
    <t xml:space="preserve">a zaměření skuteč. provedení stavby dle „směrnic", o které je nutno požádat středisko pasportu BKOM - geodetická část dokum. (3 paré + 1 v el. formě) </t>
  </si>
  <si>
    <t>v rozsahu odpovídajícím příslušným právním předpisům</t>
  </si>
  <si>
    <t>zhotovení geodetického zaměření šachet pro BVK a předání</t>
  </si>
  <si>
    <t>VRN2</t>
  </si>
  <si>
    <t>Příprava staveniště</t>
  </si>
  <si>
    <t>27</t>
  </si>
  <si>
    <t>020001000</t>
  </si>
  <si>
    <t>269504008</t>
  </si>
  <si>
    <t>zahrnuje vyklizení prostoru, ohraničení prostoru (oplocení), ochrana stromů,vyvěšení oznámení o zákazu vstupu do prostoru, zajištění odvodu vod, apod.</t>
  </si>
  <si>
    <t>VRN3</t>
  </si>
  <si>
    <t>Zařízení staveniště</t>
  </si>
  <si>
    <t>28</t>
  </si>
  <si>
    <t>031002000</t>
  </si>
  <si>
    <t>Související práce pro zařízení staveniště</t>
  </si>
  <si>
    <t>-1900893189</t>
  </si>
  <si>
    <t>položka určena pro zřízení zařízení staveniště</t>
  </si>
  <si>
    <t>29</t>
  </si>
  <si>
    <t>033203000</t>
  </si>
  <si>
    <t>Energie pro zařízení staveniště</t>
  </si>
  <si>
    <t>1594197373</t>
  </si>
  <si>
    <t>dovoz mobilních zdrojů</t>
  </si>
  <si>
    <t>30</t>
  </si>
  <si>
    <t>039103000</t>
  </si>
  <si>
    <t>Rozebrání, bourání a odvoz zařízení staveniště</t>
  </si>
  <si>
    <t>-1361730144</t>
  </si>
  <si>
    <t>VRN6</t>
  </si>
  <si>
    <t>Územní vlivy</t>
  </si>
  <si>
    <t>31</t>
  </si>
  <si>
    <t>062002000</t>
  </si>
  <si>
    <t>Ztížené dopravní podmínky</t>
  </si>
  <si>
    <t>-1732073412</t>
  </si>
  <si>
    <t>položka určena pro ztížené podmínky v místě stavby, provoz pouze 1 pruhem, požadavek na velice rychlé provední stavby tak, aby byl umožněn co nejdříve</t>
  </si>
  <si>
    <t>obousměrný provoz na hl. ul. Palackého nám. (větev A)</t>
  </si>
  <si>
    <t>VRN9</t>
  </si>
  <si>
    <t>Ostatní náklady</t>
  </si>
  <si>
    <t>32</t>
  </si>
  <si>
    <t>R001</t>
  </si>
  <si>
    <t>Vytýčení inženýrských sítí a zařízení</t>
  </si>
  <si>
    <t>-180627460</t>
  </si>
  <si>
    <t>včetně zajištění případné aktualizace vyjádření správců sítí, která pozbudou platnosti v období mezi předáním staveniště a vytyčením sítí</t>
  </si>
  <si>
    <t>včetně ručně kopaných sond pro ověření skutečné hloubky inž sítí</t>
  </si>
  <si>
    <t>33</t>
  </si>
  <si>
    <t>R002</t>
  </si>
  <si>
    <t>Provedení opatření zajišťující bezpečnost obyvatelstva - především ochranné lávky, přechody, osvětlení výkopů apod.</t>
  </si>
  <si>
    <t>142150863</t>
  </si>
  <si>
    <t>Provedení opatření zajišťující bezpečnost obyvatelstva - např. ochranné lávky, přechody, osvětlení výkopů apod.</t>
  </si>
  <si>
    <t>34</t>
  </si>
  <si>
    <t>R003</t>
  </si>
  <si>
    <t>Projednání a zajištění zvláštního užívání komunikací a veřejných ploch, včetně zajištění dopravního značení, a to v rozsahu nezbytném pro řádné a bezpečné provádění stavby.</t>
  </si>
  <si>
    <t>-1563806197</t>
  </si>
  <si>
    <t>35</t>
  </si>
  <si>
    <t>R005</t>
  </si>
  <si>
    <t>Činnost technika zajišťujícího bezpečnost práce v ochranném pásmu VN</t>
  </si>
  <si>
    <t>hod</t>
  </si>
  <si>
    <t>-2084146567</t>
  </si>
  <si>
    <t>30*8</t>
  </si>
  <si>
    <t>36</t>
  </si>
  <si>
    <t>R012</t>
  </si>
  <si>
    <t>Zajištění vypnutí/zapnutí VVN - práce v OP VVN za beznapěťového stavu</t>
  </si>
  <si>
    <t>-1454586514</t>
  </si>
  <si>
    <t>37</t>
  </si>
  <si>
    <t>R006</t>
  </si>
  <si>
    <t>Provedení pasportizace stáv. stavu stávajících objektů a nemovitostí sousedících se stavbou, včetně fotodokumentace</t>
  </si>
  <si>
    <t>-1632497277</t>
  </si>
  <si>
    <t>38</t>
  </si>
  <si>
    <t>R008</t>
  </si>
  <si>
    <t>Přeložení zastávek MHD Palackého nám.</t>
  </si>
  <si>
    <t>-1048495249</t>
  </si>
  <si>
    <t xml:space="preserve">Přeložení zastávek MHD Palackého nám., přeložení obou zastávek včetně vypracování všech souvisejících informačních a provozních opatření </t>
  </si>
  <si>
    <t>39</t>
  </si>
  <si>
    <t>R009</t>
  </si>
  <si>
    <t>Závěrečná kontrola průtočnosti stávajících vpustí</t>
  </si>
  <si>
    <t>-1685880056</t>
  </si>
  <si>
    <t>Závěrečná kontrola průtočnosti stávajících i nových vpustí</t>
  </si>
  <si>
    <t>40</t>
  </si>
  <si>
    <t>R010</t>
  </si>
  <si>
    <t>Demontáž a odpojení reklam či městského mobiliáře na stožárech VO, včetně zpětné montáže</t>
  </si>
  <si>
    <t>-651000422</t>
  </si>
  <si>
    <t>41</t>
  </si>
  <si>
    <t>R011</t>
  </si>
  <si>
    <t>Zhotovení vytěžovacích protokolů (pro BKOM)</t>
  </si>
  <si>
    <t>1126521917</t>
  </si>
  <si>
    <t>42</t>
  </si>
  <si>
    <t>119003227</t>
  </si>
  <si>
    <t>Mobilní plotová zábrana vyplněná dráty výšky do 2,2 m pro zabezpečení výkopu zřízení</t>
  </si>
  <si>
    <t>2041548501</t>
  </si>
  <si>
    <t>Pomocné konstrukce při zabezpečení výkopu svislé ocelové mobilní oplocení, výšky do 2,2 m panely vyplněné dráty zřízení</t>
  </si>
  <si>
    <t>Etapa 1</t>
  </si>
  <si>
    <t>130+138+(135-130)</t>
  </si>
  <si>
    <t xml:space="preserve">etapa 2 </t>
  </si>
  <si>
    <t>138+90+90</t>
  </si>
  <si>
    <t>43</t>
  </si>
  <si>
    <t>119003228</t>
  </si>
  <si>
    <t>Mobilní plotová zábrana vyplněná dráty výšky do 2,2 m pro zabezpečení výkopu odstranění</t>
  </si>
  <si>
    <t>1290248149</t>
  </si>
  <si>
    <t>Pomocné konstrukce při zabezpečení výkopu svislé ocelové mobilní oplocení, výšky do 2,2 m panely vyplněné dráty odstranění</t>
  </si>
  <si>
    <t>44</t>
  </si>
  <si>
    <t>R0005</t>
  </si>
  <si>
    <t>Bednění stromů průměru do 500 mm</t>
  </si>
  <si>
    <t>ks</t>
  </si>
  <si>
    <t>2014445214</t>
  </si>
  <si>
    <t>viz e.2.</t>
  </si>
  <si>
    <t>45</t>
  </si>
  <si>
    <t>R008.1</t>
  </si>
  <si>
    <t>Provedení statických zkoušek unosnosti na každé projektované konstrukční vrstvě komunikace.</t>
  </si>
  <si>
    <t>-2072692527</t>
  </si>
  <si>
    <t>viz oddíl c.9, asfaltové a asfaltocementové vozovky+asf. chodník +bet. chodnik</t>
  </si>
  <si>
    <t>4*3+3*2+3*2</t>
  </si>
  <si>
    <t>acb</t>
  </si>
  <si>
    <t>asfaltocement</t>
  </si>
  <si>
    <t>280</t>
  </si>
  <si>
    <t>aco11</t>
  </si>
  <si>
    <t>569</t>
  </si>
  <si>
    <t>bet_dl_os</t>
  </si>
  <si>
    <t>betonová dlažba tl. 6 cm, ostrůvek</t>
  </si>
  <si>
    <t>160,2</t>
  </si>
  <si>
    <t>asf_chod</t>
  </si>
  <si>
    <t>asfaltový chodník (pravý)</t>
  </si>
  <si>
    <t>267</t>
  </si>
  <si>
    <t>vykop</t>
  </si>
  <si>
    <t>výkopy</t>
  </si>
  <si>
    <t>m3</t>
  </si>
  <si>
    <t>351,4</t>
  </si>
  <si>
    <t>vykop_dv</t>
  </si>
  <si>
    <t>výkopy pro deštové vpustě-napojení přípojek drénu</t>
  </si>
  <si>
    <t>10,3</t>
  </si>
  <si>
    <t>vykop_vymena</t>
  </si>
  <si>
    <t>výkopy v případě výměny podloží</t>
  </si>
  <si>
    <t>483,4</t>
  </si>
  <si>
    <t>SO-01 - Oprava komunikace a chodníků</t>
  </si>
  <si>
    <t>dren</t>
  </si>
  <si>
    <t>drenážní potrubí</t>
  </si>
  <si>
    <t>95,8</t>
  </si>
  <si>
    <t>bet_dl</t>
  </si>
  <si>
    <t>betonová dlažba tl. 6 cm, celkem</t>
  </si>
  <si>
    <t>502,7</t>
  </si>
  <si>
    <t>bet_dl_vjezd</t>
  </si>
  <si>
    <t>betonová dlažba tl. 8 cm, pro vjezd, ostrůvek apod.</t>
  </si>
  <si>
    <t>hmat_dl_6</t>
  </si>
  <si>
    <t>dlažba pro nevidomé, tl. 6 cm</t>
  </si>
  <si>
    <t>14,6</t>
  </si>
  <si>
    <t>hmat_dl_8</t>
  </si>
  <si>
    <t>dlažba pro nevidomé, tl. 8 cm</t>
  </si>
  <si>
    <t>11,2</t>
  </si>
  <si>
    <t>kontr_dl</t>
  </si>
  <si>
    <t>barevná dlažba pro okraje zastávek</t>
  </si>
  <si>
    <t>obrubnik</t>
  </si>
  <si>
    <t>108,4</t>
  </si>
  <si>
    <t>obrubnik_zast</t>
  </si>
  <si>
    <t>zastávkový obrubník</t>
  </si>
  <si>
    <t>50</t>
  </si>
  <si>
    <t>obrubnik_chod</t>
  </si>
  <si>
    <t>chodníkový obrubnik</t>
  </si>
  <si>
    <t>101,3</t>
  </si>
  <si>
    <t>obrubnik_najezd</t>
  </si>
  <si>
    <t>63,3</t>
  </si>
  <si>
    <t>obrubnik_prechod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</si>
  <si>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</si>
  <si>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</si>
  <si>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</si>
  <si>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</si>
  <si>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</si>
  <si>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</si>
  <si>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>Zemní práce</t>
  </si>
  <si>
    <t>113107222</t>
  </si>
  <si>
    <t>Odstranění podkladu z kameniva drceného tl 200 mm strojně pl přes 200 m2</t>
  </si>
  <si>
    <t>580491794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</si>
  <si>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</si>
  <si>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viz c.3., položka určena pro Odstranění kčních vrstev stáv. Komunikací tl. 20 cm (navážky, suť)</t>
  </si>
  <si>
    <t>656</t>
  </si>
  <si>
    <t>113107223</t>
  </si>
  <si>
    <t>Odstranění podkladu z kameniva drceného tl 300 mm strojně pl přes 200 m2</t>
  </si>
  <si>
    <t>-456820700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</si>
  <si>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</si>
  <si>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viz c.3., položka určena pro Odstranění kčních vrstev stáv. Komunikací tl. 30 cm (navážky, suť)</t>
  </si>
  <si>
    <t>aco11+acb+17,5+bet_dl_os</t>
  </si>
  <si>
    <t>113107230</t>
  </si>
  <si>
    <t>Odstranění podkladu z betonu prostého tl 100 mm strojně pl přes 200 m2</t>
  </si>
  <si>
    <t>935249253</t>
  </si>
  <si>
    <t>Odstranění podkladů nebo krytů strojně plochy jednotlivě přes 200 m2 s přemístěním hmot na skládku na vzdálenost do 20 m nebo s naložením na dopravní prostředek z betonu prostého, o tl. vrstvy do 100 mm</t>
  </si>
  <si>
    <t xml:space="preserve">položka určena pro Odstranění kčních vrstev stáv. Komunikací </t>
  </si>
  <si>
    <t>123</t>
  </si>
  <si>
    <t>113154223.R</t>
  </si>
  <si>
    <t>Frézování živičného krytu tl 50 mm pruh š 1 m pl do 1000 m2 s překážkami v trase</t>
  </si>
  <si>
    <t>-132675898</t>
  </si>
  <si>
    <t xml:space="preserve">Frézování živičného podkladu nebo krytu  s naložením na dopravní prostředek plochy přes 500 do 1 000 m2 s překážkami v trase pruhu šířky do 1 m, tloušťky vrstvy 50 mm</t>
  </si>
  <si>
    <t>viz c.3., položka určena pro frézování s překážkami v trase</t>
  </si>
  <si>
    <t>asf_chod+42+313+34</t>
  </si>
  <si>
    <t>122</t>
  </si>
  <si>
    <t>113154355</t>
  </si>
  <si>
    <t>Frézování živičného krytu tl 200 mm pruh š 1 m pl do 10000 m2 s překážkami v trase</t>
  </si>
  <si>
    <t>-1932301666</t>
  </si>
  <si>
    <t xml:space="preserve">Frézování živičného podkladu nebo krytu  s naložením na dopravní prostředek plochy přes 1 000 do 10 000 m2 s překážkami v trase pruhu šířky do 1 m, tloušťky vrstvy 200 mm</t>
  </si>
  <si>
    <t>viz c.2., komunikace asf.</t>
  </si>
  <si>
    <t>pro tl. 150 mm</t>
  </si>
  <si>
    <t>113201111</t>
  </si>
  <si>
    <t>Vytrhání obrub chodníkových ležatých</t>
  </si>
  <si>
    <t>1358008583</t>
  </si>
  <si>
    <t xml:space="preserve">Vytrhání obrub  s vybouráním lože, s přemístěním hmot na skládku na vzdálenost do 3 m nebo s naložením na dopravní prostředek chodníkových ležatých</t>
  </si>
  <si>
    <t>položka určena pro chodníkové obrubníky stávající (stojate)</t>
  </si>
  <si>
    <t>104,8</t>
  </si>
  <si>
    <t>113202111</t>
  </si>
  <si>
    <t>Vytrhání obrub krajníků obrubníků stojatých</t>
  </si>
  <si>
    <t>-751610121</t>
  </si>
  <si>
    <t xml:space="preserve">Vytrhání obrub  s vybouráním lože, s přemístěním hmot na skládku na vzdálenost do 3 m nebo s naložením na dopravní prostředek z krajníků nebo obrubníků stojatých</t>
  </si>
  <si>
    <t>betonové</t>
  </si>
  <si>
    <t>142,4</t>
  </si>
  <si>
    <t>kamenné</t>
  </si>
  <si>
    <t>86</t>
  </si>
  <si>
    <t>122202202</t>
  </si>
  <si>
    <t>Odkopávky a prokopávky nezapažené pro silnice objemu do 1000 m3 v hornině tř. 3</t>
  </si>
  <si>
    <t>891089273</t>
  </si>
  <si>
    <t xml:space="preserve">Odkopávky a prokopávky nezapažené pro silnice  s přemístěním výkopku v příčných profilech na vzdálenost do 15 m nebo s naložením na dopravní prostředek v hornině tř. 3 přes 100 do 1 000 m3</t>
  </si>
  <si>
    <t>vykop*0,5"50 % počítáno v hornině tř. 3 a 50 % v hornině tř. 4</t>
  </si>
  <si>
    <t>122202202.1</t>
  </si>
  <si>
    <t>-96242835</t>
  </si>
  <si>
    <t>viz c.3., v případě výměny podloží</t>
  </si>
  <si>
    <t>vykop_vymena*0,5</t>
  </si>
  <si>
    <t>122202209</t>
  </si>
  <si>
    <t>Příplatek k odkopávkám a prokopávkám pro silnice v hornině tř. 3 za lepivost</t>
  </si>
  <si>
    <t>1531825555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</si>
  <si>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</si>
  <si>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vykop*0,5</t>
  </si>
  <si>
    <t>122202209.1</t>
  </si>
  <si>
    <t>1258184400</t>
  </si>
  <si>
    <t>122302202</t>
  </si>
  <si>
    <t>Odkopávky a prokopávky nezapažené pro silnice objemu do 1000 m3 v hornině tř. 4</t>
  </si>
  <si>
    <t>269060884</t>
  </si>
  <si>
    <t xml:space="preserve">Odkopávky a prokopávky nezapažené pro silnice  s přemístěním výkopku v příčných profilech na vzdálenost do 15 m nebo s naložením na dopravní prostředek v hornině tř. 4 přes 100 do 1 000 m3</t>
  </si>
  <si>
    <t>122302202.1</t>
  </si>
  <si>
    <t>-405304208</t>
  </si>
  <si>
    <t>122302209</t>
  </si>
  <si>
    <t>Příplatek k odkopávkám a prokopávkám pro silnice v hornině tř. 4 za lepivost</t>
  </si>
  <si>
    <t>1688206074</t>
  </si>
  <si>
    <t xml:space="preserve">Odkopávky a prokopávky nezapažené pro silnice  s přemístěním výkopku v příčných profilech na vzdálenost do 15 m nebo s naložením na dopravní prostředek v hornině tř. 4 Příplatek k cenám za lepivost horniny tř. 4</t>
  </si>
  <si>
    <t>122302209.1</t>
  </si>
  <si>
    <t>313686745</t>
  </si>
  <si>
    <t>132301201</t>
  </si>
  <si>
    <t>Hloubení rýh š do 2000 mm v hornině tř. 4 objemu do 100 m3</t>
  </si>
  <si>
    <t>-1737667746</t>
  </si>
  <si>
    <t xml:space="preserve">Hloubení zapažených i nezapažených rýh šířky přes 600 do 2 000 mm  s urovnáním dna do předepsaného profilu a spádu v hornině tř. 4 do 100 m3</t>
  </si>
  <si>
    <t>položka určena pro přípojky dešťových vpustí</t>
  </si>
  <si>
    <t>132301209</t>
  </si>
  <si>
    <t>Příplatek za lepivost k hloubení rýh š do 2000 mm v hornině tř. 4</t>
  </si>
  <si>
    <t>1293350661</t>
  </si>
  <si>
    <t xml:space="preserve">Hloubení zapažených i nezapažených rýh šířky přes 600 do 2 000 mm  s urovnáním dna do předepsaného profilu a spádu v hornině tř. 4 Příplatek k cenám za lepivost horniny tř. 4</t>
  </si>
  <si>
    <t>120001101</t>
  </si>
  <si>
    <t>Příplatek za ztížení odkopávky nebo prokkopávky v blízkosti inženýrských sítí</t>
  </si>
  <si>
    <t>184374691</t>
  </si>
  <si>
    <t xml:space="preserve">Příplatek k cenám vykopávek za ztížení vykopávky  v blízkosti inženýrských sítí nebo výbušnin v horninách jakékoliv třídy</t>
  </si>
  <si>
    <t>201,7</t>
  </si>
  <si>
    <t>120001101.1</t>
  </si>
  <si>
    <t>-932262075</t>
  </si>
  <si>
    <t>108,8</t>
  </si>
  <si>
    <t>151101102</t>
  </si>
  <si>
    <t>Zřízení příložného pažení a rozepření stěn rýh hl do 4 m</t>
  </si>
  <si>
    <t>2127495912</t>
  </si>
  <si>
    <t xml:space="preserve">Zřízení pažení a rozepření stěn rýh pro podzemní vedení pro všechny šířky rýhy  příložné pro jakoukoliv mezerovitost, hloubky do 4 m</t>
  </si>
  <si>
    <t>12,4</t>
  </si>
  <si>
    <t>151101112</t>
  </si>
  <si>
    <t>Odstranění příložného pažení a rozepření stěn rýh hl do 4 m</t>
  </si>
  <si>
    <t>-744614101</t>
  </si>
  <si>
    <t xml:space="preserve">Odstranění pažení a rozepření stěn rýh pro podzemní vedení  s uložením materiálu na vzdálenost do 3 m od kraje výkopu příložné, hloubky přes 2 do 4 m</t>
  </si>
  <si>
    <t>161101101</t>
  </si>
  <si>
    <t>Svislé přemístění výkopku z horniny tř. 1 až 4 hl výkopu do 2,5 m</t>
  </si>
  <si>
    <t>1813560997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</si>
  <si>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</si>
  <si>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162301101</t>
  </si>
  <si>
    <t>Vodorovné přemístění do 500 m výkopku/sypaniny z horniny tř. 1 až 4</t>
  </si>
  <si>
    <t>-323552862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</si>
  <si>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</si>
  <si>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viz c.3., přesun na meziskládku</t>
  </si>
  <si>
    <t>vykop+vykop_dv</t>
  </si>
  <si>
    <t>162301101.1</t>
  </si>
  <si>
    <t>-902348844</t>
  </si>
  <si>
    <t>viz c.3. , přesun na meziskládku</t>
  </si>
  <si>
    <t>162701105</t>
  </si>
  <si>
    <t>Vodorovné přemístění do 10000 m výkopku/sypaniny z horniny tř. 1 až 4</t>
  </si>
  <si>
    <t>-430159419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</si>
  <si>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</si>
  <si>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162701105.1</t>
  </si>
  <si>
    <t>766151854</t>
  </si>
  <si>
    <t>162701109</t>
  </si>
  <si>
    <t>Příplatek k vodorovnému přemístění výkopku/sypaniny z horniny tř. 1 až 4 ZKD 1000 m přes 10000 m</t>
  </si>
  <si>
    <t>1285625619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</si>
  <si>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</si>
  <si>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viz c.3., dalších 8 km</t>
  </si>
  <si>
    <t>vykop*8</t>
  </si>
  <si>
    <t>vykop_dv*8</t>
  </si>
  <si>
    <t>162701109.1</t>
  </si>
  <si>
    <t>1103687519</t>
  </si>
  <si>
    <t>vykop_vymena*8</t>
  </si>
  <si>
    <t>167101102</t>
  </si>
  <si>
    <t>Nakládání výkopku z hornin tř. 1 až 4 přes 100 m3</t>
  </si>
  <si>
    <t>-72503913</t>
  </si>
  <si>
    <t xml:space="preserve">Nakládání, skládání a překládání neulehlého výkopku nebo sypaniny  nakládání, množství přes 100 m3, z hornin tř. 1 až 4</t>
  </si>
  <si>
    <t>viz c.3., odvoz z meziskládky</t>
  </si>
  <si>
    <t>167101102.1</t>
  </si>
  <si>
    <t>463778702</t>
  </si>
  <si>
    <t>viz c.3., v případě výměny podloží, odvoz z meziskládky</t>
  </si>
  <si>
    <t>171201201</t>
  </si>
  <si>
    <t>Uložení sypaniny na skládky</t>
  </si>
  <si>
    <t>-89617330</t>
  </si>
  <si>
    <t xml:space="preserve">Uložení sypaniny  na skládky</t>
  </si>
  <si>
    <t>171201201.1</t>
  </si>
  <si>
    <t>-2119159755</t>
  </si>
  <si>
    <t>175111101</t>
  </si>
  <si>
    <t>Obsypání potrubí ručně sypaninou bez prohození sítem, uloženou do 3 m</t>
  </si>
  <si>
    <t>-1794736683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</si>
  <si>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</si>
  <si>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přípojky dv</t>
  </si>
  <si>
    <t>2*0,45*1,1</t>
  </si>
  <si>
    <t>58337303</t>
  </si>
  <si>
    <t>štěrkopísek frakce 0-8</t>
  </si>
  <si>
    <t>633199611</t>
  </si>
  <si>
    <t>2*0,45*1,1*1,7</t>
  </si>
  <si>
    <t>181951102</t>
  </si>
  <si>
    <t>Úprava pláně v hornině tř. 1 až 4 se zhutněním</t>
  </si>
  <si>
    <t>-348437976</t>
  </si>
  <si>
    <t xml:space="preserve">Úprava pláně vyrovnáním výškových rozdílů  v hornině tř. 1 až 4 se zhutněním</t>
  </si>
  <si>
    <t>viz c.3., položka určena pro úpravu zemní pláně komunikace</t>
  </si>
  <si>
    <t>1731,7</t>
  </si>
  <si>
    <t>136</t>
  </si>
  <si>
    <t>182201101</t>
  </si>
  <si>
    <t>Svahování násypů</t>
  </si>
  <si>
    <t>-646564498</t>
  </si>
  <si>
    <t xml:space="preserve">Svahování trvalých svahů do projektovaných profilů  s potřebným přemístěním výkopku při svahování násypů v jakékoliv hornině</t>
  </si>
  <si>
    <t>29,3</t>
  </si>
  <si>
    <t>Svislé a kompletní konstrukce</t>
  </si>
  <si>
    <t>339921132</t>
  </si>
  <si>
    <t>Osazování betonových palisád do betonového základu v řadě výšky prvku přes 0,5 do 1 m</t>
  </si>
  <si>
    <t>-1095028034</t>
  </si>
  <si>
    <t xml:space="preserve">Osazování palisád  betonových v řadě se zabetonováním výšky palisády přes 500 do 1000 mm</t>
  </si>
  <si>
    <t>47</t>
  </si>
  <si>
    <t>59228413</t>
  </si>
  <si>
    <t>palisáda tyčová půlkulatá betonová přírodní 17,5X20X80 cm</t>
  </si>
  <si>
    <t>-539075044</t>
  </si>
  <si>
    <t>47/0,2</t>
  </si>
  <si>
    <t>47/0,2*0,05"ztratné 5 %</t>
  </si>
  <si>
    <t>388995212.R</t>
  </si>
  <si>
    <t>Chránička kabelů z trub HDPE DN 110</t>
  </si>
  <si>
    <t>-99080540</t>
  </si>
  <si>
    <t xml:space="preserve">Chránička kabelů z trub HDPE  přes DN 80 do DN 110</t>
  </si>
  <si>
    <t>viz C.3., v komunikaci a ve vjezdu</t>
  </si>
  <si>
    <t>12+6</t>
  </si>
  <si>
    <t>Vodorovné konstrukce</t>
  </si>
  <si>
    <t>451541111</t>
  </si>
  <si>
    <t>Lože pod potrubí otevřený výkop ze štěrkodrtě</t>
  </si>
  <si>
    <t>-283368970</t>
  </si>
  <si>
    <t>Lože pod potrubí, stoky a drobné objekty v otevřeném výkopu ze štěrkodrtě 0-63 mm</t>
  </si>
  <si>
    <t>viz c.3., štěrkový podsyp pod dren</t>
  </si>
  <si>
    <t>0,4*0,1*dren</t>
  </si>
  <si>
    <t>0,4*0,1*dren*0,05"ztratné</t>
  </si>
  <si>
    <t>2*0,1*1,1*1,05"lože pod přípojky dv a 5 % ztratné</t>
  </si>
  <si>
    <t>451577877</t>
  </si>
  <si>
    <t>Podklad nebo lože pod dlažbu vodorovný nebo do sklonu 1:5 ze štěrkopísku tl do 100 mm</t>
  </si>
  <si>
    <t>1397406138</t>
  </si>
  <si>
    <t xml:space="preserve">Podklad nebo lože pod dlažbu (přídlažbu)  v ploše vodorovné nebo ve sklonu do 1:5, tloušťky od 30 do 100 mm ze štěrkopísku</t>
  </si>
  <si>
    <t>VIZ C.3., POL. určena pro lože ze štěrkodrti ŠD 4/8, pod bet dl. hmat prvky a práh B</t>
  </si>
  <si>
    <t>593,4</t>
  </si>
  <si>
    <t>452386121</t>
  </si>
  <si>
    <t>Vyrovnávací prstence z betonu prostého tř. C 25/30 v do 200 mm</t>
  </si>
  <si>
    <t>1621103736</t>
  </si>
  <si>
    <t>Podkladní a vyrovnávací konstrukce z betonu vyrovnávací prstence z prostého betonu tř. C 25/30 pod poklopy a mříže, výšky přes 100 do 200 mm</t>
  </si>
  <si>
    <t>59224176</t>
  </si>
  <si>
    <t>prstenec betonový vyrovnávací 62,5x8x12 cm</t>
  </si>
  <si>
    <t>1156720748</t>
  </si>
  <si>
    <t>Komunikace pozemní</t>
  </si>
  <si>
    <t>564831111</t>
  </si>
  <si>
    <t>Podklad ze štěrkodrtě ŠD tl 100 mm</t>
  </si>
  <si>
    <t>-814440560</t>
  </si>
  <si>
    <t xml:space="preserve">Podklad ze štěrkodrti ŠD  s rozprostřením a zhutněním, po zhutnění tl. 100 mm</t>
  </si>
  <si>
    <t>VIZ C.3., POLOŽKA URČENA PRO Šterkodrť třídy A ŠDA 0/32</t>
  </si>
  <si>
    <t>(bet_dl+asf_chod)*0,05" ztratne 5 %</t>
  </si>
  <si>
    <t>564851111</t>
  </si>
  <si>
    <t>Podklad ze štěrkodrtě ŠD tl 150 mm</t>
  </si>
  <si>
    <t>-1182933168</t>
  </si>
  <si>
    <t xml:space="preserve">Podklad ze štěrkodrti ŠD  s rozprostřením a zhutněním, po zhutnění tl. 150 mm</t>
  </si>
  <si>
    <t>VIZ C.3., POLOŽKA URČENA PRO Šterkodrť třídy B ŠDB 0/63</t>
  </si>
  <si>
    <t>(asf_chod+bet_dl+bet_dl_vjezd)</t>
  </si>
  <si>
    <t>(asf_chod+bet_dl+bet_dl_vjezd)*0,05"ztratné 5 %</t>
  </si>
  <si>
    <t>564861111</t>
  </si>
  <si>
    <t>Podklad ze štěrkodrtě ŠD tl 200 mm</t>
  </si>
  <si>
    <t>-1298351727</t>
  </si>
  <si>
    <t xml:space="preserve">Podklad ze štěrkodrti ŠD  s rozprostřením a zhutněním, po zhutnění tl. 200 mm</t>
  </si>
  <si>
    <t>(9+44)*1,05"asf chodník vjezd+zpomalovací práh+ztratné 5 %</t>
  </si>
  <si>
    <t>46</t>
  </si>
  <si>
    <t>564871111</t>
  </si>
  <si>
    <t>Podklad ze štěrkodrtě ŠD tl 250 mm</t>
  </si>
  <si>
    <t>-583671913</t>
  </si>
  <si>
    <t xml:space="preserve">Podklad ze štěrkodrti ŠD  s rozprostřením a zhutněním, po zhutnění tl. 250 mm</t>
  </si>
  <si>
    <t>VIZ C.3., POL. URČENA PRO Šterkodrť třídy B ŠDB 0/63</t>
  </si>
  <si>
    <t>17,5*1,05"ztratné 5 %</t>
  </si>
  <si>
    <t>564871111.1</t>
  </si>
  <si>
    <t>Podklad ze štěrkodrtě ŠD A 0/63 tl 250 mm</t>
  </si>
  <si>
    <t>-687815074</t>
  </si>
  <si>
    <t xml:space="preserve">Podklad ze štěrkodrtě ŠD A 0/63 tl 250 mm, Podklad ze štěrkodrti ŠD  s rozprostřením a zhutněním, po zhutnění tl. 250 mm</t>
  </si>
  <si>
    <t>aco11+acb</t>
  </si>
  <si>
    <t>(aco11+acb)*0,05"ztratné 5 %</t>
  </si>
  <si>
    <t>48</t>
  </si>
  <si>
    <t>564871116</t>
  </si>
  <si>
    <t>Podklad ze štěrkodrtě ŠD tl. 300 mm</t>
  </si>
  <si>
    <t>-1121121152</t>
  </si>
  <si>
    <t xml:space="preserve">Podklad ze štěrkodrti ŠD  s rozprostřením a zhutněním, po zhutnění tl. 300 mm</t>
  </si>
  <si>
    <t>VIZ C.3., POL URČENA PRO Šterkodrť třídy B ŠDB 0/63</t>
  </si>
  <si>
    <t>asf_chod+bet_dl+bet_dl_vjezd+aco11+acb+44</t>
  </si>
  <si>
    <t>(asf_chod+bet_dl+bet_dl_vjezd+aco11+acb+44)*0,05"ztratné 5 %</t>
  </si>
  <si>
    <t>131</t>
  </si>
  <si>
    <t>591211111</t>
  </si>
  <si>
    <t>Kladení dlažby z kostek drobných z kamene do lože z kameniva těženého tl 50 mm</t>
  </si>
  <si>
    <t>810280012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</si>
  <si>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</si>
  <si>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11,2"dlažba pro nevidomé do dl. kostek</t>
  </si>
  <si>
    <t>44"práh zpomal</t>
  </si>
  <si>
    <t>132</t>
  </si>
  <si>
    <t>58380124</t>
  </si>
  <si>
    <t>kostka dlažební žula drobná</t>
  </si>
  <si>
    <t>1710614803</t>
  </si>
  <si>
    <t>44*0,1*1,7"práh zpomal</t>
  </si>
  <si>
    <t>44*0,1*1,7*0,05"ztratne</t>
  </si>
  <si>
    <t>133</t>
  </si>
  <si>
    <t>dlažba pro nevidomé do dl. kostek 200x200 mm (dl. z inženýrského kamene s výstupky nepravidelného tvaru, kontrastní) včetně podkladní nastavované malty</t>
  </si>
  <si>
    <t>484859259</t>
  </si>
  <si>
    <t>11,2*0,05"ztratne</t>
  </si>
  <si>
    <t>49</t>
  </si>
  <si>
    <t>596211112</t>
  </si>
  <si>
    <t>Kladení zámkové dlažby komunikací pro pěší tl 60 mm skupiny A pl do 300 m2</t>
  </si>
  <si>
    <t>-1269866579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</si>
  <si>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</si>
  <si>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viz c.3., pol. určena pro betonovou dlažbu</t>
  </si>
  <si>
    <t>0,4*12,9"umělá vodící linie</t>
  </si>
  <si>
    <t>59245021</t>
  </si>
  <si>
    <t>dlažba skladebná betonová 20x20x6 cm přírodní</t>
  </si>
  <si>
    <t>531132911</t>
  </si>
  <si>
    <t>bet_dl*0,05</t>
  </si>
  <si>
    <t>51</t>
  </si>
  <si>
    <t>59245006</t>
  </si>
  <si>
    <t>dlažba skladebná betonová základní pro nevidomé 20 x 10 x 6 cm barevná</t>
  </si>
  <si>
    <t>-1432252468</t>
  </si>
  <si>
    <t>hmat_dl_6*0,05</t>
  </si>
  <si>
    <t>52</t>
  </si>
  <si>
    <t>59245008</t>
  </si>
  <si>
    <t>dlažba skladebná betonová 20 x 10 x 6 cm barevná</t>
  </si>
  <si>
    <t>260345576</t>
  </si>
  <si>
    <t>kontr_dl*0,05"ztratné 5 %</t>
  </si>
  <si>
    <t>134</t>
  </si>
  <si>
    <t>R015</t>
  </si>
  <si>
    <t>Dlažba pro nevidomé, umělá vodící linie, 200x200x80</t>
  </si>
  <si>
    <t>1607018713</t>
  </si>
  <si>
    <t>0,4*12,9</t>
  </si>
  <si>
    <t>0,4*12,9*0,05"ztratne</t>
  </si>
  <si>
    <t>53</t>
  </si>
  <si>
    <t>596211114</t>
  </si>
  <si>
    <t>Příplatek za kombinaci dvou barev u kladení betonových dlažeb komunikací pro pěší tl 60 mm skupiny A</t>
  </si>
  <si>
    <t>654709790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</si>
  <si>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</si>
  <si>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54</t>
  </si>
  <si>
    <t>596211210</t>
  </si>
  <si>
    <t>Kladení zámkové dlažby komunikací pro pěší tl 80 mm skupiny A pl do 50 m2</t>
  </si>
  <si>
    <t>92800301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</si>
  <si>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</si>
  <si>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55</t>
  </si>
  <si>
    <t>59245020</t>
  </si>
  <si>
    <t>dlažba skladebná betonová 20x10x8 cm přírodní</t>
  </si>
  <si>
    <t>1900137987</t>
  </si>
  <si>
    <t>bet_dl_vjezd*0,05"ztartné 5 %</t>
  </si>
  <si>
    <t>56</t>
  </si>
  <si>
    <t>59245006.1</t>
  </si>
  <si>
    <t>dlažba skladebná betonová základní pro nevidomé 20 x 10 x 8 cm barevná</t>
  </si>
  <si>
    <t>-1443213107</t>
  </si>
  <si>
    <t>hmat_dl_8*0,05"ztratné 5 %</t>
  </si>
  <si>
    <t>57</t>
  </si>
  <si>
    <t>596211214</t>
  </si>
  <si>
    <t>Příplatek za kombinaci dvou barev u kladení betonových dlažeb komunikací pro pěší tl 80 mm skupiny A</t>
  </si>
  <si>
    <t>-1206161687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</si>
  <si>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</si>
  <si>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58</t>
  </si>
  <si>
    <t>Podklad ze štěrkodrtě ŠD tl. 400 mm, ŠDB 0/63</t>
  </si>
  <si>
    <t>-1642426434</t>
  </si>
  <si>
    <t>Podklad ze štěrkodrtě ŠD tl. 400 mm PO ZHUTNĚNÍ, ŠDB 0/63 s rozprostřením a zhutněním</t>
  </si>
  <si>
    <t>VIZ C.3., POL URČENA PRO Šterkodrť třídy B ŠDB 0/63, pro vyrovnání výšk. rozdílů zemní pláně</t>
  </si>
  <si>
    <t>bet_dl_os*0,05</t>
  </si>
  <si>
    <t>59</t>
  </si>
  <si>
    <t>578142115</t>
  </si>
  <si>
    <t>Litý asfalt MA 8 (LAJ) tl 40 mm š do 3 m z nemodifikovaného asfaltu</t>
  </si>
  <si>
    <t>1402984429</t>
  </si>
  <si>
    <t xml:space="preserve">Litý asfalt MA 8 (LAJ) s rozprostřením  z nemodifikovaného asfaltu v pruhu šířky do 3 m tl. 40 mm</t>
  </si>
  <si>
    <t>VIZ C.3., POL. URČENA PRO MA 8III</t>
  </si>
  <si>
    <t>asf_chod*0,05</t>
  </si>
  <si>
    <t>578901113</t>
  </si>
  <si>
    <t>Zdrsňovací posyp litého asfaltu v množství 8 kg/m2</t>
  </si>
  <si>
    <t>-1905317336</t>
  </si>
  <si>
    <t xml:space="preserve">Zdrsňovací posyp litého asfaltu z kameniva drobného drceného obaleného asfaltem  se zaválcováním a s odstraněním přebytečného materiálu s povrchu, v množství 8 kg/m2</t>
  </si>
  <si>
    <t>61</t>
  </si>
  <si>
    <t>565145121</t>
  </si>
  <si>
    <t>Asfaltový beton vrstva podkladní ACP 16 (obalované kamenivo OKS) tl 60 mm š přes 3 m</t>
  </si>
  <si>
    <t>-14424319</t>
  </si>
  <si>
    <t xml:space="preserve">Asfaltový beton vrstva podkladní ACP 16 (obalované kamenivo střednězrnné - OKS)  s rozprostřením a zhutněním v pruhu šířky přes 3 m, po zhutnění tl. 60 mm</t>
  </si>
  <si>
    <t>VIZ C.3., POLOŽKA URČENA PRO ACP 16+, PRO ASF. CHODNÍK</t>
  </si>
  <si>
    <t>asf_chod*0,05"ztratné 5 %</t>
  </si>
  <si>
    <t>62</t>
  </si>
  <si>
    <t>565146121</t>
  </si>
  <si>
    <t>Asfaltový beton vrstva podkladní ACP 22 (obalované kamenivo OKH) tl 60 mm š přes 3 m</t>
  </si>
  <si>
    <t>1117821981</t>
  </si>
  <si>
    <t xml:space="preserve">Asfaltový beton vrstva podkladní ACP 22 (obalované kamenivo hrubozrnné - OKH)  s rozprostřením a zhutněním v pruhu šířky přes 3 m, po zhutnění tl. 60 mm</t>
  </si>
  <si>
    <t>viz c.3., položka určena pro ACP22 S</t>
  </si>
  <si>
    <t>(aco11+acb)*0,05</t>
  </si>
  <si>
    <t>63</t>
  </si>
  <si>
    <t>567122111</t>
  </si>
  <si>
    <t>Podklad ze směsi stmelené cementem SC C 8/10 (KSC I) tl 120 mm</t>
  </si>
  <si>
    <t>-784773940</t>
  </si>
  <si>
    <t>Podklad ze směsi stmelené cementem SC bez dilatačních spár, s rozprostřením a zhutněním SC C 8/10 (KSC I), po zhutnění tl. 120 mm</t>
  </si>
  <si>
    <t>VIZ C.3., sc C8/10 0/32, ASF. CHODNÍK, PRO VJEZD</t>
  </si>
  <si>
    <t>4,5*2</t>
  </si>
  <si>
    <t>4,5*2*0,05"ztratné</t>
  </si>
  <si>
    <t>64</t>
  </si>
  <si>
    <t>567122114</t>
  </si>
  <si>
    <t>Podklad ze směsi stmelené cementem SC C 8/10 (KSC I) tl 150 mm</t>
  </si>
  <si>
    <t>1912866410</t>
  </si>
  <si>
    <t>Podklad ze směsi stmelené cementem SC bez dilatačních spár, s rozprostřením a zhutněním SC C 8/10 (KSC I), po zhutnění tl. 150 mm</t>
  </si>
  <si>
    <t>VIZ C.3., SC C8/10 0/32</t>
  </si>
  <si>
    <t>bet_dl_vjezd*0,05</t>
  </si>
  <si>
    <t>65</t>
  </si>
  <si>
    <t>567132112</t>
  </si>
  <si>
    <t>Podklad ze směsi stmelené cementem SC C 8/10 (KSC I) tl 170 mm</t>
  </si>
  <si>
    <t>-1388842256</t>
  </si>
  <si>
    <t>Podklad ze směsi stmelené cementem SC bez dilatačních spár, s rozprostřením a zhutněním SC C 8/10 (KSC I), po zhutnění tl. 170 mm</t>
  </si>
  <si>
    <t>(aco11+acb)*0,05"ztratné</t>
  </si>
  <si>
    <t>124</t>
  </si>
  <si>
    <t>567142111</t>
  </si>
  <si>
    <t>Podklad ze směsi stmelené cementem SC C 8/10 (KSC I) tl 210 mm</t>
  </si>
  <si>
    <t>-437695913</t>
  </si>
  <si>
    <t>Podklad ze směsi stmelené cementem SC bez dilatačních spár, s rozprostřením a zhutněním SC C 8/10 (KSC I), po zhutnění tl. 210 mm</t>
  </si>
  <si>
    <t>44 "práh zpomalovací</t>
  </si>
  <si>
    <t>44*0,05"ztratné</t>
  </si>
  <si>
    <t>66</t>
  </si>
  <si>
    <t>577144141</t>
  </si>
  <si>
    <t>Asfaltový beton vrstva obrusná ACO 11 (ABS) tř. I tl 50 mm š přes 3 m z modifikovaného asfaltu</t>
  </si>
  <si>
    <t>1605223651</t>
  </si>
  <si>
    <t xml:space="preserve">Asfaltový beton vrstva obrusná ACO 11 (ABS)  s rozprostřením a se zhutněním z modifikovaného asfaltu v pruhu šířky přes 3 m tl. 50 mm</t>
  </si>
  <si>
    <t>aco11*0,05"ztratne</t>
  </si>
  <si>
    <t>67</t>
  </si>
  <si>
    <t>577165142</t>
  </si>
  <si>
    <t>Asfaltový beton vrstva ložní ACL 16 (ABH) tl 70 mm š přes 3 m z modifikovaného asfaltu</t>
  </si>
  <si>
    <t>-339063630</t>
  </si>
  <si>
    <t xml:space="preserve">Asfaltový beton vrstva ložní ACL 16 (ABH)  s rozprostřením a zhutněním z modifikovaného asfaltu v pruhu šířky přes 3 m, po zhutnění tl. 70 mm</t>
  </si>
  <si>
    <t>viz c.3., položka určena pro ACL 46S</t>
  </si>
  <si>
    <t>68</t>
  </si>
  <si>
    <t>Asfaltocementový beton ACB 11 CHRL tř. I tl 50 mm š přes 3 m</t>
  </si>
  <si>
    <t>-1915765055</t>
  </si>
  <si>
    <t>acb*0,05"ztratné</t>
  </si>
  <si>
    <t>69</t>
  </si>
  <si>
    <t>573191111</t>
  </si>
  <si>
    <t>Postřik infiltrační kationaktivní emulzí v množství 1 kg/m2</t>
  </si>
  <si>
    <t>-1607525413</t>
  </si>
  <si>
    <t>Postřik infiltrační kationaktivní emulzí v množství 1,00 kg/m2</t>
  </si>
  <si>
    <t>70</t>
  </si>
  <si>
    <t>573231108</t>
  </si>
  <si>
    <t>Postřik živičný spojovací ze silniční emulze v množství 0,50 kg/m2</t>
  </si>
  <si>
    <t>800749163</t>
  </si>
  <si>
    <t>Postřik spojovací PS bez posypu kamenivem ze silniční emulze, v množství 0,50 kg/m2</t>
  </si>
  <si>
    <t>2*(aco11+acb)</t>
  </si>
  <si>
    <t>2*(aco11+acb)*0,05"ztratné</t>
  </si>
  <si>
    <t>Trubní vedení</t>
  </si>
  <si>
    <t>71</t>
  </si>
  <si>
    <t>831312121</t>
  </si>
  <si>
    <t>Montáž potrubí z trub kameninových hrdlových s integrovaným těsněním výkop sklon do 20 % DN 150</t>
  </si>
  <si>
    <t>1819832614</t>
  </si>
  <si>
    <t xml:space="preserve">Montáž potrubí z trub kameninových  hrdlových s integrovaným těsněním v otevřeném výkopu ve sklonu do 20 % DN 150</t>
  </si>
  <si>
    <t>72</t>
  </si>
  <si>
    <t>59710632</t>
  </si>
  <si>
    <t>trouba kameninová glazovaná DN 150mm L1,00m spojovací systém F</t>
  </si>
  <si>
    <t>1734405313</t>
  </si>
  <si>
    <t>2*0,5"ztratné 50 %</t>
  </si>
  <si>
    <t>73</t>
  </si>
  <si>
    <t>831263195</t>
  </si>
  <si>
    <t>Příplatek za zřízení kanalizační přípojky DN 100 až 300</t>
  </si>
  <si>
    <t>277353294</t>
  </si>
  <si>
    <t xml:space="preserve">Montáž potrubí z trub kameninových  hrdlových s integrovaným těsněním Příplatek k cenám za zřízení kanalizační přípojky DN od 100 do 300</t>
  </si>
  <si>
    <t>položka určena pro napojení drénu do dšť. vpusti</t>
  </si>
  <si>
    <t>74</t>
  </si>
  <si>
    <t>837311221</t>
  </si>
  <si>
    <t>Montáž kameninových tvarovek odbočných s integrovaným těsněním otevřený výkop DN 150</t>
  </si>
  <si>
    <t>552945066</t>
  </si>
  <si>
    <t xml:space="preserve">Montáž kameninových tvarovek na potrubí z trub kameninových  v otevřeném výkopu s integrovaným těsněním odbočných DN 150</t>
  </si>
  <si>
    <t>2+2+3</t>
  </si>
  <si>
    <t>75</t>
  </si>
  <si>
    <t>59710984</t>
  </si>
  <si>
    <t>koleno kameninové glazované DN 150 45° spojovací systém F</t>
  </si>
  <si>
    <t>906951216</t>
  </si>
  <si>
    <t>76</t>
  </si>
  <si>
    <t>59711024</t>
  </si>
  <si>
    <t>koleno kameninové glazované DN 150 90° spojovací systém F</t>
  </si>
  <si>
    <t>846038456</t>
  </si>
  <si>
    <t>77</t>
  </si>
  <si>
    <t>59711531.1</t>
  </si>
  <si>
    <t>odbočka kameninová glazovaná jednoduchá šikmá DN 150/125 pryžové těsnění (spojovací systém F/F)L 500mm</t>
  </si>
  <si>
    <t>523035899</t>
  </si>
  <si>
    <t>3*0,5" ztratné 50 %</t>
  </si>
  <si>
    <t>78</t>
  </si>
  <si>
    <t>871218113.R</t>
  </si>
  <si>
    <t>Kladení drenážního potrubí z flexibilního PVC průměru do 150 mm</t>
  </si>
  <si>
    <t>679558403</t>
  </si>
  <si>
    <t xml:space="preserve">Kladení drenážního potrubí z plastických hmot  do připravené rýhy z flexibilního PVC, průměru do 65 mm</t>
  </si>
  <si>
    <t>79</t>
  </si>
  <si>
    <t>28611224</t>
  </si>
  <si>
    <t>trubka PVC drenážní flexibilní D 125mm</t>
  </si>
  <si>
    <t>-2140110450</t>
  </si>
  <si>
    <t>dren*0,05"ztratné</t>
  </si>
  <si>
    <t>80</t>
  </si>
  <si>
    <t>899431111</t>
  </si>
  <si>
    <t>Výšková úprava uličního vstupu nebo vpusti do 200 mm zvýšením krycího hrnce, šoupěte nebo hydrantu</t>
  </si>
  <si>
    <t>501772108</t>
  </si>
  <si>
    <t xml:space="preserve">Výšková úprava uličního vstupu nebo vpusti do 200 mm  zvýšením krycího hrnce, šoupěte nebo hydrantu bez úpravy armatur</t>
  </si>
  <si>
    <t>81</t>
  </si>
  <si>
    <t>899623141</t>
  </si>
  <si>
    <t>Obetonování potrubí nebo zdiva stok betonem prostým tř. C 12/15 otevřený výkop</t>
  </si>
  <si>
    <t>-2053547913</t>
  </si>
  <si>
    <t>Obetonování potrubí nebo zdiva stok betonem prostým v otevřeném výkopu, beton tř. C 12/15</t>
  </si>
  <si>
    <t>obetonávka potrubí přípojek dv</t>
  </si>
  <si>
    <t>0,18</t>
  </si>
  <si>
    <t>0,18*0,05"ztratné</t>
  </si>
  <si>
    <t>82</t>
  </si>
  <si>
    <t>452111111</t>
  </si>
  <si>
    <t>Osazení betonových pražců otevřený výkop pl do 25000 mm2</t>
  </si>
  <si>
    <t>-332092941</t>
  </si>
  <si>
    <t>Osazení betonových dílců pražců pod potrubí v otevřeném výkopu, průřezové plochy do 25000 mm2</t>
  </si>
  <si>
    <t>pražce pod potrubí</t>
  </si>
  <si>
    <t>83</t>
  </si>
  <si>
    <t>Betonový pražec 600x120x150 mm</t>
  </si>
  <si>
    <t>1056080744</t>
  </si>
  <si>
    <t>84</t>
  </si>
  <si>
    <t>916131213</t>
  </si>
  <si>
    <t>Osazení silničního obrubníku betonového stojatého s boční opěrou do lože z betonu prostého</t>
  </si>
  <si>
    <t>-2137519919</t>
  </si>
  <si>
    <t>Osazení silničního obrubníku betonového se zřízením lože, s vyplněním a zatřením spár cementovou maltou stojatého s boční opěrou z betonu prostého, do lože z betonu prostého</t>
  </si>
  <si>
    <t>4"zast přechodový</t>
  </si>
  <si>
    <t>85</t>
  </si>
  <si>
    <t>59217031</t>
  </si>
  <si>
    <t>obrubník betonový silniční 100 x 15 x 25 cm</t>
  </si>
  <si>
    <t>674203067</t>
  </si>
  <si>
    <t>obrubnik*0,05"ztratne</t>
  </si>
  <si>
    <t>R004</t>
  </si>
  <si>
    <t>Zastávkový obrubník přímý 103/40/29</t>
  </si>
  <si>
    <t>224345238</t>
  </si>
  <si>
    <t>obrubnik_zast*0,05"ztratne</t>
  </si>
  <si>
    <t>87</t>
  </si>
  <si>
    <t>Zastávkový obrubník přechodový</t>
  </si>
  <si>
    <t>507855087</t>
  </si>
  <si>
    <t>4*0,05"ztratné</t>
  </si>
  <si>
    <t>88</t>
  </si>
  <si>
    <t>59217029</t>
  </si>
  <si>
    <t>obrubník betonový silniční nájezdový 100x15x15 cm</t>
  </si>
  <si>
    <t>-3921000</t>
  </si>
  <si>
    <t>obrubnik_najezd*0,05"ztratne</t>
  </si>
  <si>
    <t>89</t>
  </si>
  <si>
    <t>59217018</t>
  </si>
  <si>
    <t>obrubník betonový chodníkový 100x8x20 cm</t>
  </si>
  <si>
    <t>-2064456587</t>
  </si>
  <si>
    <t>obrubnik_chod*0,05"ztratne</t>
  </si>
  <si>
    <t>90</t>
  </si>
  <si>
    <t>59217030</t>
  </si>
  <si>
    <t>obrubník betonový silniční přechodový 100x15x15-25 cm</t>
  </si>
  <si>
    <t>390613114</t>
  </si>
  <si>
    <t>obrubnik_prechod*0,05"ztratne</t>
  </si>
  <si>
    <t>128</t>
  </si>
  <si>
    <t>916241213</t>
  </si>
  <si>
    <t>Osazení obrubníku kamenného stojatého s boční opěrou do lože z betonu prostého</t>
  </si>
  <si>
    <t>590593969</t>
  </si>
  <si>
    <t>Osazení obrubníku kamenného se zřízením lože, s vyplněním a zatřením spár cementovou maltou stojatého s boční opěrou z betonu prostého, do lože z betonu prostého</t>
  </si>
  <si>
    <t>2"přechodový</t>
  </si>
  <si>
    <t>13"100/20/20</t>
  </si>
  <si>
    <t>129</t>
  </si>
  <si>
    <t>krajník silniční kamenný, přechodový, žula 20x25-15 x 100</t>
  </si>
  <si>
    <t>-1957189293</t>
  </si>
  <si>
    <t>krajník silniční kamenný, žula 20x25 x 100</t>
  </si>
  <si>
    <t>2*0,05"ztratne</t>
  </si>
  <si>
    <t>130</t>
  </si>
  <si>
    <t>krajník silniční kamenný, žula 20x20 x 100</t>
  </si>
  <si>
    <t>-1513917968</t>
  </si>
  <si>
    <t>13*0,05"ztratne</t>
  </si>
  <si>
    <t>127</t>
  </si>
  <si>
    <t>R021</t>
  </si>
  <si>
    <t>Výroba kamenných obrubníku na objednávku</t>
  </si>
  <si>
    <t>-462556806</t>
  </si>
  <si>
    <t>91</t>
  </si>
  <si>
    <t>919726123</t>
  </si>
  <si>
    <t>Geotextilie pro ochranu, separaci a filtraci netkaná měrná hmotnost do 500 g/m2</t>
  </si>
  <si>
    <t>-881340507</t>
  </si>
  <si>
    <t>Geotextilie netkaná pro ochranu, separaci nebo filtraci měrná hmotnost přes 300 do 500 g/m2</t>
  </si>
  <si>
    <t>1808,2</t>
  </si>
  <si>
    <t>1808,2*0,05"ztratne</t>
  </si>
  <si>
    <t>135</t>
  </si>
  <si>
    <t>171101101</t>
  </si>
  <si>
    <t>Uložení sypaniny z hornin soudržných do násypů zhutněných na 95 % PS</t>
  </si>
  <si>
    <t>762581182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</si>
  <si>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</si>
  <si>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3,4</t>
  </si>
  <si>
    <t>92</t>
  </si>
  <si>
    <t>919732211</t>
  </si>
  <si>
    <t>Styčná spára napojení nového živičného povrchu na stávající za tepla š 15 mm hl 25 mm s prořezáním</t>
  </si>
  <si>
    <t>1260052640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</si>
  <si>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</si>
  <si>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31,2</t>
  </si>
  <si>
    <t>31,2*0,05"ztratné</t>
  </si>
  <si>
    <t>93</t>
  </si>
  <si>
    <t>919735113</t>
  </si>
  <si>
    <t>Řezání stávajícího živičného krytu hl do 150 mm</t>
  </si>
  <si>
    <t>-531313662</t>
  </si>
  <si>
    <t xml:space="preserve">Řezání stávajícího živičného krytu nebo podkladu  hloubky přes 100 do 150 mm</t>
  </si>
  <si>
    <t>313,4</t>
  </si>
  <si>
    <t>94</t>
  </si>
  <si>
    <t>931992121.R</t>
  </si>
  <si>
    <t>Extrudovaný polystyrén tl 20 mm</t>
  </si>
  <si>
    <t>1477106816</t>
  </si>
  <si>
    <t>polystyrenové desky určeny pro obetonování potrubí</t>
  </si>
  <si>
    <t>4,7</t>
  </si>
  <si>
    <t>4,7*0,05"ztratne</t>
  </si>
  <si>
    <t>95</t>
  </si>
  <si>
    <t>969021121</t>
  </si>
  <si>
    <t>Vybourání kanalizačního potrubí DN do 200</t>
  </si>
  <si>
    <t>1017834384</t>
  </si>
  <si>
    <t xml:space="preserve">Vybourání kanalizačního potrubí  DN do 200 mm</t>
  </si>
  <si>
    <t>odstranění části stáv. kamenin. potrubí</t>
  </si>
  <si>
    <t>96</t>
  </si>
  <si>
    <t>Dočasná demontáž mostku a jeho montáž zpět</t>
  </si>
  <si>
    <t>-1872979314</t>
  </si>
  <si>
    <t>v položce je zahrnuta předevšídočasná demontáž mostku a zajištění jeho podepření, tak aby bylo možné provádět stavbu asf. chodníku, a jeho montáž zpět</t>
  </si>
  <si>
    <t>včetně zajištění materiálu betonu C30/35 určeného pro obetonávku palisád pod mostkem a zvedací techniky a dočasných podpěr</t>
  </si>
  <si>
    <t>125</t>
  </si>
  <si>
    <t>R016</t>
  </si>
  <si>
    <t>Demontáž a zpětná montáž zastávkového přístřešku, včetně základů</t>
  </si>
  <si>
    <t>229259901</t>
  </si>
  <si>
    <t>126</t>
  </si>
  <si>
    <t>58933332</t>
  </si>
  <si>
    <t>beton C 30/37 XF3 kamenivo frakce 0/16</t>
  </si>
  <si>
    <t>-1194184639</t>
  </si>
  <si>
    <t>97</t>
  </si>
  <si>
    <t>915131111</t>
  </si>
  <si>
    <t>Vodorovné dopravní značení přechody pro chodce, šipky, symboly základní bílá barva</t>
  </si>
  <si>
    <t>-1756289287</t>
  </si>
  <si>
    <t xml:space="preserve">Vodorovné dopravní značení stříkané barvou  přechody pro chodce, šipky, symboly bílé základní</t>
  </si>
  <si>
    <t>35*0,05"ztratne</t>
  </si>
  <si>
    <t>98</t>
  </si>
  <si>
    <t>915231111</t>
  </si>
  <si>
    <t>Vodorovné dopravní značení přechody pro chodce, šipky, symboly bílý plast</t>
  </si>
  <si>
    <t>1936458502</t>
  </si>
  <si>
    <t xml:space="preserve">Vodorovné dopravní značení stříkaným plastem  přechody pro chodce, šipky, symboly nápisy bílé základní</t>
  </si>
  <si>
    <t>99</t>
  </si>
  <si>
    <t>915131111.1</t>
  </si>
  <si>
    <t>1868691536</t>
  </si>
  <si>
    <t>položka určena pro značky - zastávku autobusu V11a a V13a</t>
  </si>
  <si>
    <t>195,3+34,5</t>
  </si>
  <si>
    <t>(195,3+34,5)*0,05"ztratne</t>
  </si>
  <si>
    <t>100</t>
  </si>
  <si>
    <t>915231111.1</t>
  </si>
  <si>
    <t>-1648218245</t>
  </si>
  <si>
    <t>101</t>
  </si>
  <si>
    <t>915111121</t>
  </si>
  <si>
    <t>Vodorovné dopravní značení dělící čáry přerušované š 125 mm základní bílá barva</t>
  </si>
  <si>
    <t>-1836989268</t>
  </si>
  <si>
    <t xml:space="preserve">Vodorovné dopravní značení stříkané barvou  dělící čára šířky 125 mm přerušovaná bílá základní</t>
  </si>
  <si>
    <t>2,5+24</t>
  </si>
  <si>
    <t>(2,5+24)*0,05"ztratné 5 %</t>
  </si>
  <si>
    <t>102</t>
  </si>
  <si>
    <t>915211121</t>
  </si>
  <si>
    <t>Vodorovné dopravní značení dělící čáry přerušované š 125 mm bílý plast</t>
  </si>
  <si>
    <t>-1394115477</t>
  </si>
  <si>
    <t xml:space="preserve">Vodorovné dopravní značení stříkaným plastem  dělící čára šířky 125 mm přerušovaná bílá základní</t>
  </si>
  <si>
    <t>103</t>
  </si>
  <si>
    <t>915611111</t>
  </si>
  <si>
    <t>Předznačení vodorovného liniového značení</t>
  </si>
  <si>
    <t>-1195489208</t>
  </si>
  <si>
    <t xml:space="preserve">Předznačení pro vodorovné značení  stříkané barvou nebo prováděné z nátěrových hmot liniové dělicí čáry, vodicí proužky</t>
  </si>
  <si>
    <t>104</t>
  </si>
  <si>
    <t>915621111</t>
  </si>
  <si>
    <t>Předznačení vodorovného plošného značení</t>
  </si>
  <si>
    <t>-1743230066</t>
  </si>
  <si>
    <t xml:space="preserve">Předznačení pro vodorovné značení  stříkané barvou nebo prováděné z nátěrových hmot plošné šipky, symboly, nápisy</t>
  </si>
  <si>
    <t>položka určena pol. V 11a</t>
  </si>
  <si>
    <t>195,3</t>
  </si>
  <si>
    <t>(195,3)*0,05"ztratne</t>
  </si>
  <si>
    <t>105</t>
  </si>
  <si>
    <t>966006211</t>
  </si>
  <si>
    <t>Odstranění svislých dopravních značek ze sloupů, sloupků nebo konzol</t>
  </si>
  <si>
    <t>-1177235740</t>
  </si>
  <si>
    <t xml:space="preserve">Odstranění (demontáž) svislých dopravních značek  s odklizením materiálu na skládku na vzdálenost do 20 m nebo s naložením na dopravní prostředek ze sloupů, sloupků nebo konzol</t>
  </si>
  <si>
    <t>6"demontáž značek</t>
  </si>
  <si>
    <t>2"demontáž sloupku</t>
  </si>
  <si>
    <t>106</t>
  </si>
  <si>
    <t>914111111</t>
  </si>
  <si>
    <t>Montáž svislé dopravní značky do velikosti 1 m2 objímkami na sloupek nebo konzolu</t>
  </si>
  <si>
    <t>1523611936</t>
  </si>
  <si>
    <t xml:space="preserve">Montáž svislé dopravní značky základní  velikosti do 1 m2 objímkami na sloupky nebo konzoly</t>
  </si>
  <si>
    <t>107</t>
  </si>
  <si>
    <t>40445478</t>
  </si>
  <si>
    <t>značka dopravní svislá retroreflexní fólie tř 1 FeZn prolis D 700mm</t>
  </si>
  <si>
    <t>213681372</t>
  </si>
  <si>
    <t>viz c.3., viz oddíl E.</t>
  </si>
  <si>
    <t>108</t>
  </si>
  <si>
    <t>914511112</t>
  </si>
  <si>
    <t>Montáž sloupku dopravních značek délky do 3,5 m s betonovým základem a patkou</t>
  </si>
  <si>
    <t>-917455924</t>
  </si>
  <si>
    <t xml:space="preserve">Montáž sloupku dopravních značek  délky do 3,5 m do hliníkové patky</t>
  </si>
  <si>
    <t>109</t>
  </si>
  <si>
    <t>40445225</t>
  </si>
  <si>
    <t>sloupek Zn pro dopravní značku D 60mm v 350mm</t>
  </si>
  <si>
    <t>487699560</t>
  </si>
  <si>
    <t>997</t>
  </si>
  <si>
    <t>Přesun sutě</t>
  </si>
  <si>
    <t>110</t>
  </si>
  <si>
    <t>997013801.R</t>
  </si>
  <si>
    <t>Poplatek za uložení na skládce (skládkovné) stavebního odpadu betonového kód odpadu 170 101</t>
  </si>
  <si>
    <t>677657292</t>
  </si>
  <si>
    <t>Poplatek za uložení stavebního odpadu na skládce (skládkovné) z prostého betonu zatříděného do Katalogu odpadů pod kódem 170 101</t>
  </si>
  <si>
    <t>vytrhané obrubníky, 50 % započteno odvoz do skladu bkom</t>
  </si>
  <si>
    <t>(24,104+46,822)*0,5</t>
  </si>
  <si>
    <t>podklad z betonu prostého</t>
  </si>
  <si>
    <t>246,408</t>
  </si>
  <si>
    <t>111</t>
  </si>
  <si>
    <t>997013831</t>
  </si>
  <si>
    <t>Poplatek za uložení na skládce (skládkovné) stavebního odpadu směsného kód odpadu 170 904</t>
  </si>
  <si>
    <t>-905163698</t>
  </si>
  <si>
    <t>Poplatek za uložení stavebního odpadu na skládce (skládkovné) směsného stavebního a demoličního zatříděného do Katalogu odpadů pod kódem 170 904</t>
  </si>
  <si>
    <t>0,032"rušené značky sloupky</t>
  </si>
  <si>
    <t>0,132"kan. potrubí</t>
  </si>
  <si>
    <t>112</t>
  </si>
  <si>
    <t>171201211</t>
  </si>
  <si>
    <t>Poplatek za uložení stavebního odpadu - zeminy a kameniva na skládce</t>
  </si>
  <si>
    <t>-872691561</t>
  </si>
  <si>
    <t>Poplatek za uložení stavebního odpadu na skládce (skládkovné) zeminy a kameniva zatříděného do Katalogu odpadů pod kódem 170 504</t>
  </si>
  <si>
    <t>vykop*1,7</t>
  </si>
  <si>
    <t>190,24+451,748"sut kamenivo</t>
  </si>
  <si>
    <t>vykop_dv*1,7</t>
  </si>
  <si>
    <t>113</t>
  </si>
  <si>
    <t>171201211.1</t>
  </si>
  <si>
    <t>-53703518</t>
  </si>
  <si>
    <t>vykop_vymena*1,7</t>
  </si>
  <si>
    <t>115</t>
  </si>
  <si>
    <t>997221551</t>
  </si>
  <si>
    <t>Vodorovná doprava suti ze sypkých materiálů do 1 km</t>
  </si>
  <si>
    <t>-1846761612</t>
  </si>
  <si>
    <t xml:space="preserve">Vodorovná doprava suti  bez naložení, ale se složením a s hrubým urovnáním ze sypkých materiálů, na vzdálenost do 1 km</t>
  </si>
  <si>
    <t>116</t>
  </si>
  <si>
    <t>997221559</t>
  </si>
  <si>
    <t>Příplatek ZKD 1 km u vodorovné dopravy suti ze sypkých materiálů</t>
  </si>
  <si>
    <t>-1654274053</t>
  </si>
  <si>
    <t xml:space="preserve">Vodorovná doprava suti  bez naložení, ale se složením a s hrubým urovnáním Příplatek k ceně za každý další i započatý 1 km přes 1 km</t>
  </si>
  <si>
    <t>(190,24+451,748)*17"sut kamenivo</t>
  </si>
  <si>
    <t>117</t>
  </si>
  <si>
    <t>997221611</t>
  </si>
  <si>
    <t>Nakládání suti na dopravní prostředky pro vodorovnou dopravu</t>
  </si>
  <si>
    <t>-778603410</t>
  </si>
  <si>
    <t xml:space="preserve">Nakládání na dopravní prostředky  pro vodorovnou dopravu suti</t>
  </si>
  <si>
    <t>246,408"podklad z betonu</t>
  </si>
  <si>
    <t>118</t>
  </si>
  <si>
    <t>997221571</t>
  </si>
  <si>
    <t>Vodorovná doprava vybouraných hmot do 1 km</t>
  </si>
  <si>
    <t>-1589078969</t>
  </si>
  <si>
    <t xml:space="preserve">Vodorovná doprava vybouraných hmot  bez naložení, ale se složením a s hrubým urovnáním na vzdálenost do 1 km</t>
  </si>
  <si>
    <t>24,104+46,822"obrubniky</t>
  </si>
  <si>
    <t>0,132"potrubi z připojek dv</t>
  </si>
  <si>
    <t>83,968+525,67"asf</t>
  </si>
  <si>
    <t>0,032"rušené zn</t>
  </si>
  <si>
    <t>246,408"podklad z betonu z komunikace</t>
  </si>
  <si>
    <t>119</t>
  </si>
  <si>
    <t>997221579</t>
  </si>
  <si>
    <t>Příplatek ZKD 1 km u vodorovné dopravy vybouraných hmot</t>
  </si>
  <si>
    <t>226601254</t>
  </si>
  <si>
    <t xml:space="preserve">Vodorovná doprava vybouraných hmot  bez naložení, ale se složením a s hrubým urovnáním na vzdálenost Příplatek k ceně za každý další i započatý 1 km přes 1 km</t>
  </si>
  <si>
    <t>obrubniky - 50% odvoz na skladku a 50% odvoz do skladu bkom</t>
  </si>
  <si>
    <t>(24,104+46,822)*0,5*17+(24,104+46,822)*0,5*12"obrubniky</t>
  </si>
  <si>
    <t>0,132*17"potrubi z připojek dv</t>
  </si>
  <si>
    <t>(83,968+525,67)*17"asf</t>
  </si>
  <si>
    <t>0,032*17"rušené zn</t>
  </si>
  <si>
    <t>246,408*17"podklad z betonu z komunikace</t>
  </si>
  <si>
    <t>120</t>
  </si>
  <si>
    <t>997221612</t>
  </si>
  <si>
    <t>Nakládání vybouraných hmot na dopravní prostředky pro vodorovnou dopravu</t>
  </si>
  <si>
    <t>-1973330197</t>
  </si>
  <si>
    <t xml:space="preserve">Nakládání na dopravní prostředky  pro vodorovnou dopravu vybouraných hmot</t>
  </si>
  <si>
    <t>0,132"potrubi z přípojek</t>
  </si>
  <si>
    <t>(24,104+46,822)"obrubniky</t>
  </si>
  <si>
    <t>114</t>
  </si>
  <si>
    <t>997221845</t>
  </si>
  <si>
    <t>Poplatek za uložení na skládce (skládkovné) odpadu asfaltového bez dehtu kód odpadu 170 302</t>
  </si>
  <si>
    <t>1872090402</t>
  </si>
  <si>
    <t>Poplatek za uložení stavebního odpadu na skládce (skládkovné) asfaltového bez obsahu dehtu zatříděného do Katalogu odpadů pod kódem 170 302</t>
  </si>
  <si>
    <t>83,968+525,67</t>
  </si>
  <si>
    <t>121</t>
  </si>
  <si>
    <t>-1671445412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</si>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</sst>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4.4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201811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Řečkovice Palackého nám. oprava stávající komunikace a chodníků Komunikace - větev A, včetně chodníků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19. 11. 2018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4.4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'SO-00 - VRN'!J27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'SO-00 - VRN'!P85</f>
        <v>0</v>
      </c>
      <c r="AV52" s="127">
        <f>'SO-00 - VRN'!J30</f>
        <v>0</v>
      </c>
      <c r="AW52" s="127">
        <f>'SO-00 - VRN'!J31</f>
        <v>0</v>
      </c>
      <c r="AX52" s="127">
        <f>'SO-00 - VRN'!J32</f>
        <v>0</v>
      </c>
      <c r="AY52" s="127">
        <f>'SO-00 - VRN'!J33</f>
        <v>0</v>
      </c>
      <c r="AZ52" s="127">
        <f>'SO-00 - VRN'!F30</f>
        <v>0</v>
      </c>
      <c r="BA52" s="127">
        <f>'SO-00 - VRN'!F31</f>
        <v>0</v>
      </c>
      <c r="BB52" s="127">
        <f>'SO-00 - VRN'!F32</f>
        <v>0</v>
      </c>
      <c r="BC52" s="127">
        <f>'SO-00 - VRN'!F33</f>
        <v>0</v>
      </c>
      <c r="BD52" s="129">
        <f>'SO-00 - VRN'!F34</f>
        <v>0</v>
      </c>
      <c r="BT52" s="130" t="s">
        <v>77</v>
      </c>
      <c r="BV52" s="130" t="s">
        <v>71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5" customFormat="1" ht="14.4" customHeight="1">
      <c r="A53" s="118" t="s">
        <v>73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'SO-01 - Oprava komunikace...'!J27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31">
        <v>0</v>
      </c>
      <c r="AT53" s="132">
        <f>ROUND(SUM(AV53:AW53),2)</f>
        <v>0</v>
      </c>
      <c r="AU53" s="133">
        <f>'SO-01 - Oprava komunikace...'!P85</f>
        <v>0</v>
      </c>
      <c r="AV53" s="132">
        <f>'SO-01 - Oprava komunikace...'!J30</f>
        <v>0</v>
      </c>
      <c r="AW53" s="132">
        <f>'SO-01 - Oprava komunikace...'!J31</f>
        <v>0</v>
      </c>
      <c r="AX53" s="132">
        <f>'SO-01 - Oprava komunikace...'!J32</f>
        <v>0</v>
      </c>
      <c r="AY53" s="132">
        <f>'SO-01 - Oprava komunikace...'!J33</f>
        <v>0</v>
      </c>
      <c r="AZ53" s="132">
        <f>'SO-01 - Oprava komunikace...'!F30</f>
        <v>0</v>
      </c>
      <c r="BA53" s="132">
        <f>'SO-01 - Oprava komunikace...'!F31</f>
        <v>0</v>
      </c>
      <c r="BB53" s="132">
        <f>'SO-01 - Oprava komunikace...'!F32</f>
        <v>0</v>
      </c>
      <c r="BC53" s="132">
        <f>'SO-01 - Oprava komunikace...'!F33</f>
        <v>0</v>
      </c>
      <c r="BD53" s="134">
        <f>'SO-01 - Oprava komunikace...'!F34</f>
        <v>0</v>
      </c>
      <c r="BT53" s="130" t="s">
        <v>77</v>
      </c>
      <c r="BV53" s="130" t="s">
        <v>71</v>
      </c>
      <c r="BW53" s="130" t="s">
        <v>82</v>
      </c>
      <c r="BX53" s="130" t="s">
        <v>7</v>
      </c>
      <c r="CL53" s="130" t="s">
        <v>21</v>
      </c>
      <c r="CM53" s="130" t="s">
        <v>79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MRgzR2hxW+GDHh+GZ27i9N5hOE8gDyO3yJut3+QvibNA4tcz72EXby+Koy26DGKLMbHBzSqWcNFewoJ83Q170g==" hashValue="l1HI/LUlFPJyKAhZv5XK4j6qBpcFCgyYUqGYQxzJnyt/2Bj+HUJJhpPpSF0v9RwWSK1uzIVczVw+8ljIQHVwEA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-00 - VRN'!C2" display="/"/>
    <hyperlink ref="A53" location="'SO-01 - Oprava komunikac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Řečkovice Palackého nám. oprava stávající komunikace a chodníků Komunikace - větev A, včetně chodníků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19. 11. 2018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ROUND(SUM(BE85:BE335), 2)</f>
        <v>0</v>
      </c>
      <c r="G30" s="46"/>
      <c r="H30" s="46"/>
      <c r="I30" s="157">
        <v>0.20999999999999999</v>
      </c>
      <c r="J30" s="156">
        <f>ROUND(ROUND((SUM(BE85:BE335)),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ROUND(SUM(BF85:BF335), 2)</f>
        <v>0</v>
      </c>
      <c r="G31" s="46"/>
      <c r="H31" s="46"/>
      <c r="I31" s="157">
        <v>0.14999999999999999</v>
      </c>
      <c r="J31" s="156">
        <f>ROUND(ROUND((SUM(BF85:BF335)),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ROUND(SUM(BG85:BG335),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ROUND(SUM(BH85:BH335),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ROUND(SUM(BI85:BI335),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Řečkovice Palackého nám. oprava stávající komunikace a chodníků Komunikace - větev A, včetně chodníků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SO-00 -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19. 11. 2018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97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98</v>
      </c>
      <c r="E59" s="186"/>
      <c r="F59" s="186"/>
      <c r="G59" s="186"/>
      <c r="H59" s="186"/>
      <c r="I59" s="187"/>
      <c r="J59" s="188">
        <f>J236</f>
        <v>0</v>
      </c>
      <c r="K59" s="189"/>
    </row>
    <row r="60" s="7" customFormat="1" ht="24.96" customHeight="1">
      <c r="B60" s="176"/>
      <c r="C60" s="177"/>
      <c r="D60" s="178" t="s">
        <v>99</v>
      </c>
      <c r="E60" s="179"/>
      <c r="F60" s="179"/>
      <c r="G60" s="179"/>
      <c r="H60" s="179"/>
      <c r="I60" s="180"/>
      <c r="J60" s="181">
        <f>J239</f>
        <v>0</v>
      </c>
      <c r="K60" s="182"/>
    </row>
    <row r="61" s="8" customFormat="1" ht="19.92" customHeight="1"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J240</f>
        <v>0</v>
      </c>
      <c r="K61" s="189"/>
    </row>
    <row r="62" s="8" customFormat="1" ht="19.92" customHeight="1"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J259</f>
        <v>0</v>
      </c>
      <c r="K62" s="189"/>
    </row>
    <row r="63" s="8" customFormat="1" ht="19.92" customHeight="1">
      <c r="B63" s="183"/>
      <c r="C63" s="184"/>
      <c r="D63" s="185" t="s">
        <v>102</v>
      </c>
      <c r="E63" s="186"/>
      <c r="F63" s="186"/>
      <c r="G63" s="186"/>
      <c r="H63" s="186"/>
      <c r="I63" s="187"/>
      <c r="J63" s="188">
        <f>J264</f>
        <v>0</v>
      </c>
      <c r="K63" s="189"/>
    </row>
    <row r="64" s="8" customFormat="1" ht="19.92" customHeight="1">
      <c r="B64" s="183"/>
      <c r="C64" s="184"/>
      <c r="D64" s="185" t="s">
        <v>103</v>
      </c>
      <c r="E64" s="186"/>
      <c r="F64" s="186"/>
      <c r="G64" s="186"/>
      <c r="H64" s="186"/>
      <c r="I64" s="187"/>
      <c r="J64" s="188">
        <f>J276</f>
        <v>0</v>
      </c>
      <c r="K64" s="189"/>
    </row>
    <row r="65" s="8" customFormat="1" ht="19.92" customHeight="1">
      <c r="B65" s="183"/>
      <c r="C65" s="184"/>
      <c r="D65" s="185" t="s">
        <v>104</v>
      </c>
      <c r="E65" s="186"/>
      <c r="F65" s="186"/>
      <c r="G65" s="186"/>
      <c r="H65" s="186"/>
      <c r="I65" s="187"/>
      <c r="J65" s="188">
        <f>J282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105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3"/>
      <c r="D75" s="73"/>
      <c r="E75" s="191" t="str">
        <f>E7</f>
        <v>Řečkovice Palackého nám. oprava stávající komunikace a chodníků Komunikace - větev A, včetně chodníků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89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2" customHeight="1">
      <c r="B77" s="45"/>
      <c r="C77" s="73"/>
      <c r="D77" s="73"/>
      <c r="E77" s="81" t="str">
        <f>E9</f>
        <v>SO-00 - VRN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 xml:space="preserve"> </v>
      </c>
      <c r="G79" s="73"/>
      <c r="H79" s="73"/>
      <c r="I79" s="193" t="s">
        <v>25</v>
      </c>
      <c r="J79" s="84" t="str">
        <f>IF(J12="","",J12)</f>
        <v>19. 11. 2018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 xml:space="preserve"> </v>
      </c>
      <c r="G81" s="73"/>
      <c r="H81" s="73"/>
      <c r="I81" s="193" t="s">
        <v>32</v>
      </c>
      <c r="J81" s="192" t="str">
        <f>E21</f>
        <v xml:space="preserve"> </v>
      </c>
      <c r="K81" s="73"/>
      <c r="L81" s="71"/>
    </row>
    <row r="82" s="1" customFormat="1" ht="14.4" customHeight="1">
      <c r="B82" s="45"/>
      <c r="C82" s="75" t="s">
        <v>30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106</v>
      </c>
      <c r="D84" s="196" t="s">
        <v>54</v>
      </c>
      <c r="E84" s="196" t="s">
        <v>50</v>
      </c>
      <c r="F84" s="196" t="s">
        <v>107</v>
      </c>
      <c r="G84" s="196" t="s">
        <v>108</v>
      </c>
      <c r="H84" s="196" t="s">
        <v>109</v>
      </c>
      <c r="I84" s="197" t="s">
        <v>110</v>
      </c>
      <c r="J84" s="196" t="s">
        <v>93</v>
      </c>
      <c r="K84" s="198" t="s">
        <v>111</v>
      </c>
      <c r="L84" s="199"/>
      <c r="M84" s="101" t="s">
        <v>112</v>
      </c>
      <c r="N84" s="102" t="s">
        <v>39</v>
      </c>
      <c r="O84" s="102" t="s">
        <v>113</v>
      </c>
      <c r="P84" s="102" t="s">
        <v>114</v>
      </c>
      <c r="Q84" s="102" t="s">
        <v>115</v>
      </c>
      <c r="R84" s="102" t="s">
        <v>116</v>
      </c>
      <c r="S84" s="102" t="s">
        <v>117</v>
      </c>
      <c r="T84" s="103" t="s">
        <v>118</v>
      </c>
    </row>
    <row r="85" s="1" customFormat="1" ht="29.28" customHeight="1">
      <c r="B85" s="45"/>
      <c r="C85" s="107" t="s">
        <v>94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P86+P239</f>
        <v>0</v>
      </c>
      <c r="Q85" s="105"/>
      <c r="R85" s="201">
        <f>R86+R239</f>
        <v>6.1206000000000005</v>
      </c>
      <c r="S85" s="105"/>
      <c r="T85" s="202">
        <f>T86+T239</f>
        <v>459</v>
      </c>
      <c r="AT85" s="23" t="s">
        <v>68</v>
      </c>
      <c r="AU85" s="23" t="s">
        <v>95</v>
      </c>
      <c r="BK85" s="203">
        <f>BK86+BK239</f>
        <v>0</v>
      </c>
    </row>
    <row r="86" s="10" customFormat="1" ht="37.44" customHeight="1">
      <c r="B86" s="204"/>
      <c r="C86" s="205"/>
      <c r="D86" s="206" t="s">
        <v>68</v>
      </c>
      <c r="E86" s="207" t="s">
        <v>119</v>
      </c>
      <c r="F86" s="207" t="s">
        <v>120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P87+P236</f>
        <v>0</v>
      </c>
      <c r="Q86" s="212"/>
      <c r="R86" s="213">
        <f>R87+R236</f>
        <v>6.0319500000000001</v>
      </c>
      <c r="S86" s="212"/>
      <c r="T86" s="214">
        <f>T87+T236</f>
        <v>459</v>
      </c>
      <c r="AR86" s="215" t="s">
        <v>77</v>
      </c>
      <c r="AT86" s="216" t="s">
        <v>68</v>
      </c>
      <c r="AU86" s="216" t="s">
        <v>69</v>
      </c>
      <c r="AY86" s="215" t="s">
        <v>121</v>
      </c>
      <c r="BK86" s="217">
        <f>BK87+BK236</f>
        <v>0</v>
      </c>
    </row>
    <row r="87" s="10" customFormat="1" ht="19.92" customHeight="1">
      <c r="B87" s="204"/>
      <c r="C87" s="205"/>
      <c r="D87" s="206" t="s">
        <v>68</v>
      </c>
      <c r="E87" s="218" t="s">
        <v>122</v>
      </c>
      <c r="F87" s="218" t="s">
        <v>123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SUM(P88:P235)</f>
        <v>0</v>
      </c>
      <c r="Q87" s="212"/>
      <c r="R87" s="213">
        <f>SUM(R88:R235)</f>
        <v>6.0319500000000001</v>
      </c>
      <c r="S87" s="212"/>
      <c r="T87" s="214">
        <f>SUM(T88:T235)</f>
        <v>459</v>
      </c>
      <c r="AR87" s="215" t="s">
        <v>77</v>
      </c>
      <c r="AT87" s="216" t="s">
        <v>68</v>
      </c>
      <c r="AU87" s="216" t="s">
        <v>77</v>
      </c>
      <c r="AY87" s="215" t="s">
        <v>121</v>
      </c>
      <c r="BK87" s="217">
        <f>SUM(BK88:BK235)</f>
        <v>0</v>
      </c>
    </row>
    <row r="88" s="1" customFormat="1" ht="22.8" customHeight="1">
      <c r="B88" s="45"/>
      <c r="C88" s="220" t="s">
        <v>77</v>
      </c>
      <c r="D88" s="220" t="s">
        <v>124</v>
      </c>
      <c r="E88" s="221" t="s">
        <v>125</v>
      </c>
      <c r="F88" s="222" t="s">
        <v>126</v>
      </c>
      <c r="G88" s="223" t="s">
        <v>127</v>
      </c>
      <c r="H88" s="224">
        <v>2</v>
      </c>
      <c r="I88" s="225"/>
      <c r="J88" s="226">
        <f>ROUND(I88*H88,2)</f>
        <v>0</v>
      </c>
      <c r="K88" s="222" t="s">
        <v>128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129</v>
      </c>
      <c r="AT88" s="23" t="s">
        <v>124</v>
      </c>
      <c r="AU88" s="23" t="s">
        <v>79</v>
      </c>
      <c r="AY88" s="23" t="s">
        <v>121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77</v>
      </c>
      <c r="BK88" s="231">
        <f>ROUND(I88*H88,2)</f>
        <v>0</v>
      </c>
      <c r="BL88" s="23" t="s">
        <v>129</v>
      </c>
      <c r="BM88" s="23" t="s">
        <v>130</v>
      </c>
    </row>
    <row r="89" s="1" customFormat="1">
      <c r="B89" s="45"/>
      <c r="C89" s="73"/>
      <c r="D89" s="232" t="s">
        <v>131</v>
      </c>
      <c r="E89" s="73"/>
      <c r="F89" s="233" t="s">
        <v>132</v>
      </c>
      <c r="G89" s="73"/>
      <c r="H89" s="73"/>
      <c r="I89" s="190"/>
      <c r="J89" s="73"/>
      <c r="K89" s="73"/>
      <c r="L89" s="71"/>
      <c r="M89" s="234"/>
      <c r="N89" s="46"/>
      <c r="O89" s="46"/>
      <c r="P89" s="46"/>
      <c r="Q89" s="46"/>
      <c r="R89" s="46"/>
      <c r="S89" s="46"/>
      <c r="T89" s="94"/>
      <c r="AT89" s="23" t="s">
        <v>131</v>
      </c>
      <c r="AU89" s="23" t="s">
        <v>79</v>
      </c>
    </row>
    <row r="90" s="11" customFormat="1">
      <c r="B90" s="235"/>
      <c r="C90" s="236"/>
      <c r="D90" s="232" t="s">
        <v>133</v>
      </c>
      <c r="E90" s="237" t="s">
        <v>21</v>
      </c>
      <c r="F90" s="238" t="s">
        <v>134</v>
      </c>
      <c r="G90" s="236"/>
      <c r="H90" s="237" t="s">
        <v>21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133</v>
      </c>
      <c r="AU90" s="244" t="s">
        <v>79</v>
      </c>
      <c r="AV90" s="11" t="s">
        <v>77</v>
      </c>
      <c r="AW90" s="11" t="s">
        <v>33</v>
      </c>
      <c r="AX90" s="11" t="s">
        <v>69</v>
      </c>
      <c r="AY90" s="244" t="s">
        <v>121</v>
      </c>
    </row>
    <row r="91" s="11" customFormat="1">
      <c r="B91" s="235"/>
      <c r="C91" s="236"/>
      <c r="D91" s="232" t="s">
        <v>133</v>
      </c>
      <c r="E91" s="237" t="s">
        <v>21</v>
      </c>
      <c r="F91" s="238" t="s">
        <v>135</v>
      </c>
      <c r="G91" s="236"/>
      <c r="H91" s="237" t="s">
        <v>21</v>
      </c>
      <c r="I91" s="239"/>
      <c r="J91" s="236"/>
      <c r="K91" s="236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133</v>
      </c>
      <c r="AU91" s="244" t="s">
        <v>79</v>
      </c>
      <c r="AV91" s="11" t="s">
        <v>77</v>
      </c>
      <c r="AW91" s="11" t="s">
        <v>33</v>
      </c>
      <c r="AX91" s="11" t="s">
        <v>69</v>
      </c>
      <c r="AY91" s="244" t="s">
        <v>121</v>
      </c>
    </row>
    <row r="92" s="12" customFormat="1">
      <c r="B92" s="245"/>
      <c r="C92" s="246"/>
      <c r="D92" s="232" t="s">
        <v>133</v>
      </c>
      <c r="E92" s="247" t="s">
        <v>21</v>
      </c>
      <c r="F92" s="248" t="s">
        <v>77</v>
      </c>
      <c r="G92" s="246"/>
      <c r="H92" s="249">
        <v>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133</v>
      </c>
      <c r="AU92" s="255" t="s">
        <v>79</v>
      </c>
      <c r="AV92" s="12" t="s">
        <v>79</v>
      </c>
      <c r="AW92" s="12" t="s">
        <v>33</v>
      </c>
      <c r="AX92" s="12" t="s">
        <v>69</v>
      </c>
      <c r="AY92" s="255" t="s">
        <v>121</v>
      </c>
    </row>
    <row r="93" s="11" customFormat="1">
      <c r="B93" s="235"/>
      <c r="C93" s="236"/>
      <c r="D93" s="232" t="s">
        <v>133</v>
      </c>
      <c r="E93" s="237" t="s">
        <v>21</v>
      </c>
      <c r="F93" s="238" t="s">
        <v>136</v>
      </c>
      <c r="G93" s="236"/>
      <c r="H93" s="237" t="s">
        <v>21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133</v>
      </c>
      <c r="AU93" s="244" t="s">
        <v>79</v>
      </c>
      <c r="AV93" s="11" t="s">
        <v>77</v>
      </c>
      <c r="AW93" s="11" t="s">
        <v>33</v>
      </c>
      <c r="AX93" s="11" t="s">
        <v>69</v>
      </c>
      <c r="AY93" s="244" t="s">
        <v>121</v>
      </c>
    </row>
    <row r="94" s="12" customFormat="1">
      <c r="B94" s="245"/>
      <c r="C94" s="246"/>
      <c r="D94" s="232" t="s">
        <v>133</v>
      </c>
      <c r="E94" s="247" t="s">
        <v>21</v>
      </c>
      <c r="F94" s="248" t="s">
        <v>77</v>
      </c>
      <c r="G94" s="246"/>
      <c r="H94" s="249">
        <v>1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133</v>
      </c>
      <c r="AU94" s="255" t="s">
        <v>79</v>
      </c>
      <c r="AV94" s="12" t="s">
        <v>79</v>
      </c>
      <c r="AW94" s="12" t="s">
        <v>33</v>
      </c>
      <c r="AX94" s="12" t="s">
        <v>69</v>
      </c>
      <c r="AY94" s="255" t="s">
        <v>121</v>
      </c>
    </row>
    <row r="95" s="13" customFormat="1">
      <c r="B95" s="256"/>
      <c r="C95" s="257"/>
      <c r="D95" s="232" t="s">
        <v>133</v>
      </c>
      <c r="E95" s="258" t="s">
        <v>21</v>
      </c>
      <c r="F95" s="259" t="s">
        <v>137</v>
      </c>
      <c r="G95" s="257"/>
      <c r="H95" s="260">
        <v>2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5"/>
      <c r="AT95" s="266" t="s">
        <v>133</v>
      </c>
      <c r="AU95" s="266" t="s">
        <v>79</v>
      </c>
      <c r="AV95" s="13" t="s">
        <v>129</v>
      </c>
      <c r="AW95" s="13" t="s">
        <v>33</v>
      </c>
      <c r="AX95" s="13" t="s">
        <v>77</v>
      </c>
      <c r="AY95" s="266" t="s">
        <v>121</v>
      </c>
    </row>
    <row r="96" s="1" customFormat="1" ht="22.8" customHeight="1">
      <c r="B96" s="45"/>
      <c r="C96" s="267" t="s">
        <v>79</v>
      </c>
      <c r="D96" s="267" t="s">
        <v>138</v>
      </c>
      <c r="E96" s="268" t="s">
        <v>139</v>
      </c>
      <c r="F96" s="269" t="s">
        <v>140</v>
      </c>
      <c r="G96" s="270" t="s">
        <v>127</v>
      </c>
      <c r="H96" s="271">
        <v>120</v>
      </c>
      <c r="I96" s="272"/>
      <c r="J96" s="273">
        <f>ROUND(I96*H96,2)</f>
        <v>0</v>
      </c>
      <c r="K96" s="269" t="s">
        <v>128</v>
      </c>
      <c r="L96" s="274"/>
      <c r="M96" s="275" t="s">
        <v>21</v>
      </c>
      <c r="N96" s="276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141</v>
      </c>
      <c r="AT96" s="23" t="s">
        <v>138</v>
      </c>
      <c r="AU96" s="23" t="s">
        <v>79</v>
      </c>
      <c r="AY96" s="23" t="s">
        <v>121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129</v>
      </c>
      <c r="BM96" s="23" t="s">
        <v>142</v>
      </c>
    </row>
    <row r="97" s="1" customFormat="1">
      <c r="B97" s="45"/>
      <c r="C97" s="73"/>
      <c r="D97" s="232" t="s">
        <v>131</v>
      </c>
      <c r="E97" s="73"/>
      <c r="F97" s="233" t="s">
        <v>140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131</v>
      </c>
      <c r="AU97" s="23" t="s">
        <v>79</v>
      </c>
    </row>
    <row r="98" s="11" customFormat="1">
      <c r="B98" s="235"/>
      <c r="C98" s="236"/>
      <c r="D98" s="232" t="s">
        <v>133</v>
      </c>
      <c r="E98" s="237" t="s">
        <v>21</v>
      </c>
      <c r="F98" s="238" t="s">
        <v>135</v>
      </c>
      <c r="G98" s="236"/>
      <c r="H98" s="237" t="s">
        <v>21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133</v>
      </c>
      <c r="AU98" s="244" t="s">
        <v>79</v>
      </c>
      <c r="AV98" s="11" t="s">
        <v>77</v>
      </c>
      <c r="AW98" s="11" t="s">
        <v>33</v>
      </c>
      <c r="AX98" s="11" t="s">
        <v>69</v>
      </c>
      <c r="AY98" s="244" t="s">
        <v>121</v>
      </c>
    </row>
    <row r="99" s="12" customFormat="1">
      <c r="B99" s="245"/>
      <c r="C99" s="246"/>
      <c r="D99" s="232" t="s">
        <v>133</v>
      </c>
      <c r="E99" s="247" t="s">
        <v>21</v>
      </c>
      <c r="F99" s="248" t="s">
        <v>143</v>
      </c>
      <c r="G99" s="246"/>
      <c r="H99" s="249">
        <v>60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133</v>
      </c>
      <c r="AU99" s="255" t="s">
        <v>79</v>
      </c>
      <c r="AV99" s="12" t="s">
        <v>79</v>
      </c>
      <c r="AW99" s="12" t="s">
        <v>33</v>
      </c>
      <c r="AX99" s="12" t="s">
        <v>69</v>
      </c>
      <c r="AY99" s="255" t="s">
        <v>121</v>
      </c>
    </row>
    <row r="100" s="11" customFormat="1">
      <c r="B100" s="235"/>
      <c r="C100" s="236"/>
      <c r="D100" s="232" t="s">
        <v>133</v>
      </c>
      <c r="E100" s="237" t="s">
        <v>21</v>
      </c>
      <c r="F100" s="238" t="s">
        <v>136</v>
      </c>
      <c r="G100" s="236"/>
      <c r="H100" s="237" t="s">
        <v>21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133</v>
      </c>
      <c r="AU100" s="244" t="s">
        <v>79</v>
      </c>
      <c r="AV100" s="11" t="s">
        <v>77</v>
      </c>
      <c r="AW100" s="11" t="s">
        <v>33</v>
      </c>
      <c r="AX100" s="11" t="s">
        <v>69</v>
      </c>
      <c r="AY100" s="244" t="s">
        <v>121</v>
      </c>
    </row>
    <row r="101" s="12" customFormat="1">
      <c r="B101" s="245"/>
      <c r="C101" s="246"/>
      <c r="D101" s="232" t="s">
        <v>133</v>
      </c>
      <c r="E101" s="247" t="s">
        <v>21</v>
      </c>
      <c r="F101" s="248" t="s">
        <v>143</v>
      </c>
      <c r="G101" s="246"/>
      <c r="H101" s="249">
        <v>60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133</v>
      </c>
      <c r="AU101" s="255" t="s">
        <v>79</v>
      </c>
      <c r="AV101" s="12" t="s">
        <v>79</v>
      </c>
      <c r="AW101" s="12" t="s">
        <v>33</v>
      </c>
      <c r="AX101" s="12" t="s">
        <v>69</v>
      </c>
      <c r="AY101" s="255" t="s">
        <v>121</v>
      </c>
    </row>
    <row r="102" s="13" customFormat="1">
      <c r="B102" s="256"/>
      <c r="C102" s="257"/>
      <c r="D102" s="232" t="s">
        <v>133</v>
      </c>
      <c r="E102" s="258" t="s">
        <v>21</v>
      </c>
      <c r="F102" s="259" t="s">
        <v>137</v>
      </c>
      <c r="G102" s="257"/>
      <c r="H102" s="260">
        <v>120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AT102" s="266" t="s">
        <v>133</v>
      </c>
      <c r="AU102" s="266" t="s">
        <v>79</v>
      </c>
      <c r="AV102" s="13" t="s">
        <v>129</v>
      </c>
      <c r="AW102" s="13" t="s">
        <v>33</v>
      </c>
      <c r="AX102" s="13" t="s">
        <v>77</v>
      </c>
      <c r="AY102" s="266" t="s">
        <v>121</v>
      </c>
    </row>
    <row r="103" s="1" customFormat="1" ht="22.8" customHeight="1">
      <c r="B103" s="45"/>
      <c r="C103" s="220" t="s">
        <v>144</v>
      </c>
      <c r="D103" s="220" t="s">
        <v>124</v>
      </c>
      <c r="E103" s="221" t="s">
        <v>145</v>
      </c>
      <c r="F103" s="222" t="s">
        <v>146</v>
      </c>
      <c r="G103" s="223" t="s">
        <v>127</v>
      </c>
      <c r="H103" s="224">
        <v>1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40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129</v>
      </c>
      <c r="AT103" s="23" t="s">
        <v>124</v>
      </c>
      <c r="AU103" s="23" t="s">
        <v>79</v>
      </c>
      <c r="AY103" s="23" t="s">
        <v>121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77</v>
      </c>
      <c r="BK103" s="231">
        <f>ROUND(I103*H103,2)</f>
        <v>0</v>
      </c>
      <c r="BL103" s="23" t="s">
        <v>129</v>
      </c>
      <c r="BM103" s="23" t="s">
        <v>147</v>
      </c>
    </row>
    <row r="104" s="1" customFormat="1">
      <c r="B104" s="45"/>
      <c r="C104" s="73"/>
      <c r="D104" s="232" t="s">
        <v>131</v>
      </c>
      <c r="E104" s="73"/>
      <c r="F104" s="233" t="s">
        <v>146</v>
      </c>
      <c r="G104" s="73"/>
      <c r="H104" s="73"/>
      <c r="I104" s="190"/>
      <c r="J104" s="73"/>
      <c r="K104" s="73"/>
      <c r="L104" s="71"/>
      <c r="M104" s="234"/>
      <c r="N104" s="46"/>
      <c r="O104" s="46"/>
      <c r="P104" s="46"/>
      <c r="Q104" s="46"/>
      <c r="R104" s="46"/>
      <c r="S104" s="46"/>
      <c r="T104" s="94"/>
      <c r="AT104" s="23" t="s">
        <v>131</v>
      </c>
      <c r="AU104" s="23" t="s">
        <v>79</v>
      </c>
    </row>
    <row r="105" s="11" customFormat="1">
      <c r="B105" s="235"/>
      <c r="C105" s="236"/>
      <c r="D105" s="232" t="s">
        <v>133</v>
      </c>
      <c r="E105" s="237" t="s">
        <v>21</v>
      </c>
      <c r="F105" s="238" t="s">
        <v>134</v>
      </c>
      <c r="G105" s="236"/>
      <c r="H105" s="237" t="s">
        <v>21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133</v>
      </c>
      <c r="AU105" s="244" t="s">
        <v>79</v>
      </c>
      <c r="AV105" s="11" t="s">
        <v>77</v>
      </c>
      <c r="AW105" s="11" t="s">
        <v>33</v>
      </c>
      <c r="AX105" s="11" t="s">
        <v>69</v>
      </c>
      <c r="AY105" s="244" t="s">
        <v>121</v>
      </c>
    </row>
    <row r="106" s="11" customFormat="1">
      <c r="B106" s="235"/>
      <c r="C106" s="236"/>
      <c r="D106" s="232" t="s">
        <v>133</v>
      </c>
      <c r="E106" s="237" t="s">
        <v>21</v>
      </c>
      <c r="F106" s="238" t="s">
        <v>148</v>
      </c>
      <c r="G106" s="236"/>
      <c r="H106" s="237" t="s">
        <v>21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133</v>
      </c>
      <c r="AU106" s="244" t="s">
        <v>79</v>
      </c>
      <c r="AV106" s="11" t="s">
        <v>77</v>
      </c>
      <c r="AW106" s="11" t="s">
        <v>33</v>
      </c>
      <c r="AX106" s="11" t="s">
        <v>69</v>
      </c>
      <c r="AY106" s="244" t="s">
        <v>121</v>
      </c>
    </row>
    <row r="107" s="12" customFormat="1">
      <c r="B107" s="245"/>
      <c r="C107" s="246"/>
      <c r="D107" s="232" t="s">
        <v>133</v>
      </c>
      <c r="E107" s="247" t="s">
        <v>21</v>
      </c>
      <c r="F107" s="248" t="s">
        <v>77</v>
      </c>
      <c r="G107" s="246"/>
      <c r="H107" s="249">
        <v>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133</v>
      </c>
      <c r="AU107" s="255" t="s">
        <v>79</v>
      </c>
      <c r="AV107" s="12" t="s">
        <v>79</v>
      </c>
      <c r="AW107" s="12" t="s">
        <v>33</v>
      </c>
      <c r="AX107" s="12" t="s">
        <v>77</v>
      </c>
      <c r="AY107" s="255" t="s">
        <v>121</v>
      </c>
    </row>
    <row r="108" s="1" customFormat="1" ht="22.8" customHeight="1">
      <c r="B108" s="45"/>
      <c r="C108" s="220" t="s">
        <v>129</v>
      </c>
      <c r="D108" s="220" t="s">
        <v>124</v>
      </c>
      <c r="E108" s="221" t="s">
        <v>149</v>
      </c>
      <c r="F108" s="222" t="s">
        <v>150</v>
      </c>
      <c r="G108" s="223" t="s">
        <v>127</v>
      </c>
      <c r="H108" s="224">
        <v>120</v>
      </c>
      <c r="I108" s="225"/>
      <c r="J108" s="226">
        <f>ROUND(I108*H108,2)</f>
        <v>0</v>
      </c>
      <c r="K108" s="222" t="s">
        <v>128</v>
      </c>
      <c r="L108" s="71"/>
      <c r="M108" s="227" t="s">
        <v>21</v>
      </c>
      <c r="N108" s="228" t="s">
        <v>40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129</v>
      </c>
      <c r="AT108" s="23" t="s">
        <v>124</v>
      </c>
      <c r="AU108" s="23" t="s">
        <v>79</v>
      </c>
      <c r="AY108" s="23" t="s">
        <v>121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77</v>
      </c>
      <c r="BK108" s="231">
        <f>ROUND(I108*H108,2)</f>
        <v>0</v>
      </c>
      <c r="BL108" s="23" t="s">
        <v>129</v>
      </c>
      <c r="BM108" s="23" t="s">
        <v>151</v>
      </c>
    </row>
    <row r="109" s="1" customFormat="1">
      <c r="B109" s="45"/>
      <c r="C109" s="73"/>
      <c r="D109" s="232" t="s">
        <v>131</v>
      </c>
      <c r="E109" s="73"/>
      <c r="F109" s="233" t="s">
        <v>152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131</v>
      </c>
      <c r="AU109" s="23" t="s">
        <v>79</v>
      </c>
    </row>
    <row r="110" s="11" customFormat="1">
      <c r="B110" s="235"/>
      <c r="C110" s="236"/>
      <c r="D110" s="232" t="s">
        <v>133</v>
      </c>
      <c r="E110" s="237" t="s">
        <v>21</v>
      </c>
      <c r="F110" s="238" t="s">
        <v>135</v>
      </c>
      <c r="G110" s="236"/>
      <c r="H110" s="237" t="s">
        <v>21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133</v>
      </c>
      <c r="AU110" s="244" t="s">
        <v>79</v>
      </c>
      <c r="AV110" s="11" t="s">
        <v>77</v>
      </c>
      <c r="AW110" s="11" t="s">
        <v>33</v>
      </c>
      <c r="AX110" s="11" t="s">
        <v>69</v>
      </c>
      <c r="AY110" s="244" t="s">
        <v>121</v>
      </c>
    </row>
    <row r="111" s="12" customFormat="1">
      <c r="B111" s="245"/>
      <c r="C111" s="246"/>
      <c r="D111" s="232" t="s">
        <v>133</v>
      </c>
      <c r="E111" s="247" t="s">
        <v>21</v>
      </c>
      <c r="F111" s="248" t="s">
        <v>143</v>
      </c>
      <c r="G111" s="246"/>
      <c r="H111" s="249">
        <v>60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AT111" s="255" t="s">
        <v>133</v>
      </c>
      <c r="AU111" s="255" t="s">
        <v>79</v>
      </c>
      <c r="AV111" s="12" t="s">
        <v>79</v>
      </c>
      <c r="AW111" s="12" t="s">
        <v>33</v>
      </c>
      <c r="AX111" s="12" t="s">
        <v>69</v>
      </c>
      <c r="AY111" s="255" t="s">
        <v>121</v>
      </c>
    </row>
    <row r="112" s="11" customFormat="1">
      <c r="B112" s="235"/>
      <c r="C112" s="236"/>
      <c r="D112" s="232" t="s">
        <v>133</v>
      </c>
      <c r="E112" s="237" t="s">
        <v>21</v>
      </c>
      <c r="F112" s="238" t="s">
        <v>136</v>
      </c>
      <c r="G112" s="236"/>
      <c r="H112" s="237" t="s">
        <v>21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133</v>
      </c>
      <c r="AU112" s="244" t="s">
        <v>79</v>
      </c>
      <c r="AV112" s="11" t="s">
        <v>77</v>
      </c>
      <c r="AW112" s="11" t="s">
        <v>33</v>
      </c>
      <c r="AX112" s="11" t="s">
        <v>69</v>
      </c>
      <c r="AY112" s="244" t="s">
        <v>121</v>
      </c>
    </row>
    <row r="113" s="12" customFormat="1">
      <c r="B113" s="245"/>
      <c r="C113" s="246"/>
      <c r="D113" s="232" t="s">
        <v>133</v>
      </c>
      <c r="E113" s="247" t="s">
        <v>21</v>
      </c>
      <c r="F113" s="248" t="s">
        <v>143</v>
      </c>
      <c r="G113" s="246"/>
      <c r="H113" s="249">
        <v>60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133</v>
      </c>
      <c r="AU113" s="255" t="s">
        <v>79</v>
      </c>
      <c r="AV113" s="12" t="s">
        <v>79</v>
      </c>
      <c r="AW113" s="12" t="s">
        <v>33</v>
      </c>
      <c r="AX113" s="12" t="s">
        <v>69</v>
      </c>
      <c r="AY113" s="255" t="s">
        <v>121</v>
      </c>
    </row>
    <row r="114" s="13" customFormat="1">
      <c r="B114" s="256"/>
      <c r="C114" s="257"/>
      <c r="D114" s="232" t="s">
        <v>133</v>
      </c>
      <c r="E114" s="258" t="s">
        <v>21</v>
      </c>
      <c r="F114" s="259" t="s">
        <v>137</v>
      </c>
      <c r="G114" s="257"/>
      <c r="H114" s="260">
        <v>120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AT114" s="266" t="s">
        <v>133</v>
      </c>
      <c r="AU114" s="266" t="s">
        <v>79</v>
      </c>
      <c r="AV114" s="13" t="s">
        <v>129</v>
      </c>
      <c r="AW114" s="13" t="s">
        <v>33</v>
      </c>
      <c r="AX114" s="13" t="s">
        <v>77</v>
      </c>
      <c r="AY114" s="266" t="s">
        <v>121</v>
      </c>
    </row>
    <row r="115" s="1" customFormat="1" ht="22.8" customHeight="1">
      <c r="B115" s="45"/>
      <c r="C115" s="267" t="s">
        <v>153</v>
      </c>
      <c r="D115" s="267" t="s">
        <v>138</v>
      </c>
      <c r="E115" s="268" t="s">
        <v>154</v>
      </c>
      <c r="F115" s="269" t="s">
        <v>155</v>
      </c>
      <c r="G115" s="270" t="s">
        <v>127</v>
      </c>
      <c r="H115" s="271">
        <v>120</v>
      </c>
      <c r="I115" s="272"/>
      <c r="J115" s="273">
        <f>ROUND(I115*H115,2)</f>
        <v>0</v>
      </c>
      <c r="K115" s="269" t="s">
        <v>128</v>
      </c>
      <c r="L115" s="274"/>
      <c r="M115" s="275" t="s">
        <v>21</v>
      </c>
      <c r="N115" s="276" t="s">
        <v>40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141</v>
      </c>
      <c r="AT115" s="23" t="s">
        <v>138</v>
      </c>
      <c r="AU115" s="23" t="s">
        <v>79</v>
      </c>
      <c r="AY115" s="23" t="s">
        <v>121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77</v>
      </c>
      <c r="BK115" s="231">
        <f>ROUND(I115*H115,2)</f>
        <v>0</v>
      </c>
      <c r="BL115" s="23" t="s">
        <v>129</v>
      </c>
      <c r="BM115" s="23" t="s">
        <v>156</v>
      </c>
    </row>
    <row r="116" s="1" customFormat="1">
      <c r="B116" s="45"/>
      <c r="C116" s="73"/>
      <c r="D116" s="232" t="s">
        <v>131</v>
      </c>
      <c r="E116" s="73"/>
      <c r="F116" s="233" t="s">
        <v>155</v>
      </c>
      <c r="G116" s="73"/>
      <c r="H116" s="73"/>
      <c r="I116" s="190"/>
      <c r="J116" s="73"/>
      <c r="K116" s="73"/>
      <c r="L116" s="71"/>
      <c r="M116" s="234"/>
      <c r="N116" s="46"/>
      <c r="O116" s="46"/>
      <c r="P116" s="46"/>
      <c r="Q116" s="46"/>
      <c r="R116" s="46"/>
      <c r="S116" s="46"/>
      <c r="T116" s="94"/>
      <c r="AT116" s="23" t="s">
        <v>131</v>
      </c>
      <c r="AU116" s="23" t="s">
        <v>79</v>
      </c>
    </row>
    <row r="117" s="11" customFormat="1">
      <c r="B117" s="235"/>
      <c r="C117" s="236"/>
      <c r="D117" s="232" t="s">
        <v>133</v>
      </c>
      <c r="E117" s="237" t="s">
        <v>21</v>
      </c>
      <c r="F117" s="238" t="s">
        <v>135</v>
      </c>
      <c r="G117" s="236"/>
      <c r="H117" s="237" t="s">
        <v>21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133</v>
      </c>
      <c r="AU117" s="244" t="s">
        <v>79</v>
      </c>
      <c r="AV117" s="11" t="s">
        <v>77</v>
      </c>
      <c r="AW117" s="11" t="s">
        <v>33</v>
      </c>
      <c r="AX117" s="11" t="s">
        <v>69</v>
      </c>
      <c r="AY117" s="244" t="s">
        <v>121</v>
      </c>
    </row>
    <row r="118" s="12" customFormat="1">
      <c r="B118" s="245"/>
      <c r="C118" s="246"/>
      <c r="D118" s="232" t="s">
        <v>133</v>
      </c>
      <c r="E118" s="247" t="s">
        <v>21</v>
      </c>
      <c r="F118" s="248" t="s">
        <v>143</v>
      </c>
      <c r="G118" s="246"/>
      <c r="H118" s="249">
        <v>60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133</v>
      </c>
      <c r="AU118" s="255" t="s">
        <v>79</v>
      </c>
      <c r="AV118" s="12" t="s">
        <v>79</v>
      </c>
      <c r="AW118" s="12" t="s">
        <v>33</v>
      </c>
      <c r="AX118" s="12" t="s">
        <v>69</v>
      </c>
      <c r="AY118" s="255" t="s">
        <v>121</v>
      </c>
    </row>
    <row r="119" s="11" customFormat="1">
      <c r="B119" s="235"/>
      <c r="C119" s="236"/>
      <c r="D119" s="232" t="s">
        <v>133</v>
      </c>
      <c r="E119" s="237" t="s">
        <v>21</v>
      </c>
      <c r="F119" s="238" t="s">
        <v>136</v>
      </c>
      <c r="G119" s="236"/>
      <c r="H119" s="237" t="s">
        <v>21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133</v>
      </c>
      <c r="AU119" s="244" t="s">
        <v>79</v>
      </c>
      <c r="AV119" s="11" t="s">
        <v>77</v>
      </c>
      <c r="AW119" s="11" t="s">
        <v>33</v>
      </c>
      <c r="AX119" s="11" t="s">
        <v>69</v>
      </c>
      <c r="AY119" s="244" t="s">
        <v>121</v>
      </c>
    </row>
    <row r="120" s="12" customFormat="1">
      <c r="B120" s="245"/>
      <c r="C120" s="246"/>
      <c r="D120" s="232" t="s">
        <v>133</v>
      </c>
      <c r="E120" s="247" t="s">
        <v>21</v>
      </c>
      <c r="F120" s="248" t="s">
        <v>143</v>
      </c>
      <c r="G120" s="246"/>
      <c r="H120" s="249">
        <v>60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133</v>
      </c>
      <c r="AU120" s="255" t="s">
        <v>79</v>
      </c>
      <c r="AV120" s="12" t="s">
        <v>79</v>
      </c>
      <c r="AW120" s="12" t="s">
        <v>33</v>
      </c>
      <c r="AX120" s="12" t="s">
        <v>69</v>
      </c>
      <c r="AY120" s="255" t="s">
        <v>121</v>
      </c>
    </row>
    <row r="121" s="13" customFormat="1">
      <c r="B121" s="256"/>
      <c r="C121" s="257"/>
      <c r="D121" s="232" t="s">
        <v>133</v>
      </c>
      <c r="E121" s="258" t="s">
        <v>21</v>
      </c>
      <c r="F121" s="259" t="s">
        <v>137</v>
      </c>
      <c r="G121" s="257"/>
      <c r="H121" s="260">
        <v>120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AT121" s="266" t="s">
        <v>133</v>
      </c>
      <c r="AU121" s="266" t="s">
        <v>79</v>
      </c>
      <c r="AV121" s="13" t="s">
        <v>129</v>
      </c>
      <c r="AW121" s="13" t="s">
        <v>33</v>
      </c>
      <c r="AX121" s="13" t="s">
        <v>77</v>
      </c>
      <c r="AY121" s="266" t="s">
        <v>121</v>
      </c>
    </row>
    <row r="122" s="1" customFormat="1" ht="14.4" customHeight="1">
      <c r="B122" s="45"/>
      <c r="C122" s="267" t="s">
        <v>157</v>
      </c>
      <c r="D122" s="267" t="s">
        <v>138</v>
      </c>
      <c r="E122" s="268" t="s">
        <v>158</v>
      </c>
      <c r="F122" s="269" t="s">
        <v>159</v>
      </c>
      <c r="G122" s="270" t="s">
        <v>127</v>
      </c>
      <c r="H122" s="271">
        <v>120</v>
      </c>
      <c r="I122" s="272"/>
      <c r="J122" s="273">
        <f>ROUND(I122*H122,2)</f>
        <v>0</v>
      </c>
      <c r="K122" s="269" t="s">
        <v>128</v>
      </c>
      <c r="L122" s="274"/>
      <c r="M122" s="275" t="s">
        <v>21</v>
      </c>
      <c r="N122" s="276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141</v>
      </c>
      <c r="AT122" s="23" t="s">
        <v>138</v>
      </c>
      <c r="AU122" s="23" t="s">
        <v>79</v>
      </c>
      <c r="AY122" s="23" t="s">
        <v>121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77</v>
      </c>
      <c r="BK122" s="231">
        <f>ROUND(I122*H122,2)</f>
        <v>0</v>
      </c>
      <c r="BL122" s="23" t="s">
        <v>129</v>
      </c>
      <c r="BM122" s="23" t="s">
        <v>160</v>
      </c>
    </row>
    <row r="123" s="1" customFormat="1">
      <c r="B123" s="45"/>
      <c r="C123" s="73"/>
      <c r="D123" s="232" t="s">
        <v>131</v>
      </c>
      <c r="E123" s="73"/>
      <c r="F123" s="233" t="s">
        <v>159</v>
      </c>
      <c r="G123" s="73"/>
      <c r="H123" s="73"/>
      <c r="I123" s="190"/>
      <c r="J123" s="73"/>
      <c r="K123" s="73"/>
      <c r="L123" s="71"/>
      <c r="M123" s="234"/>
      <c r="N123" s="46"/>
      <c r="O123" s="46"/>
      <c r="P123" s="46"/>
      <c r="Q123" s="46"/>
      <c r="R123" s="46"/>
      <c r="S123" s="46"/>
      <c r="T123" s="94"/>
      <c r="AT123" s="23" t="s">
        <v>131</v>
      </c>
      <c r="AU123" s="23" t="s">
        <v>79</v>
      </c>
    </row>
    <row r="124" s="11" customFormat="1">
      <c r="B124" s="235"/>
      <c r="C124" s="236"/>
      <c r="D124" s="232" t="s">
        <v>133</v>
      </c>
      <c r="E124" s="237" t="s">
        <v>21</v>
      </c>
      <c r="F124" s="238" t="s">
        <v>135</v>
      </c>
      <c r="G124" s="236"/>
      <c r="H124" s="237" t="s">
        <v>21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133</v>
      </c>
      <c r="AU124" s="244" t="s">
        <v>79</v>
      </c>
      <c r="AV124" s="11" t="s">
        <v>77</v>
      </c>
      <c r="AW124" s="11" t="s">
        <v>33</v>
      </c>
      <c r="AX124" s="11" t="s">
        <v>69</v>
      </c>
      <c r="AY124" s="244" t="s">
        <v>121</v>
      </c>
    </row>
    <row r="125" s="12" customFormat="1">
      <c r="B125" s="245"/>
      <c r="C125" s="246"/>
      <c r="D125" s="232" t="s">
        <v>133</v>
      </c>
      <c r="E125" s="247" t="s">
        <v>21</v>
      </c>
      <c r="F125" s="248" t="s">
        <v>143</v>
      </c>
      <c r="G125" s="246"/>
      <c r="H125" s="249">
        <v>60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133</v>
      </c>
      <c r="AU125" s="255" t="s">
        <v>79</v>
      </c>
      <c r="AV125" s="12" t="s">
        <v>79</v>
      </c>
      <c r="AW125" s="12" t="s">
        <v>33</v>
      </c>
      <c r="AX125" s="12" t="s">
        <v>69</v>
      </c>
      <c r="AY125" s="255" t="s">
        <v>121</v>
      </c>
    </row>
    <row r="126" s="11" customFormat="1">
      <c r="B126" s="235"/>
      <c r="C126" s="236"/>
      <c r="D126" s="232" t="s">
        <v>133</v>
      </c>
      <c r="E126" s="237" t="s">
        <v>21</v>
      </c>
      <c r="F126" s="238" t="s">
        <v>136</v>
      </c>
      <c r="G126" s="236"/>
      <c r="H126" s="237" t="s">
        <v>21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133</v>
      </c>
      <c r="AU126" s="244" t="s">
        <v>79</v>
      </c>
      <c r="AV126" s="11" t="s">
        <v>77</v>
      </c>
      <c r="AW126" s="11" t="s">
        <v>33</v>
      </c>
      <c r="AX126" s="11" t="s">
        <v>69</v>
      </c>
      <c r="AY126" s="244" t="s">
        <v>121</v>
      </c>
    </row>
    <row r="127" s="12" customFormat="1">
      <c r="B127" s="245"/>
      <c r="C127" s="246"/>
      <c r="D127" s="232" t="s">
        <v>133</v>
      </c>
      <c r="E127" s="247" t="s">
        <v>21</v>
      </c>
      <c r="F127" s="248" t="s">
        <v>143</v>
      </c>
      <c r="G127" s="246"/>
      <c r="H127" s="249">
        <v>60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133</v>
      </c>
      <c r="AU127" s="255" t="s">
        <v>79</v>
      </c>
      <c r="AV127" s="12" t="s">
        <v>79</v>
      </c>
      <c r="AW127" s="12" t="s">
        <v>33</v>
      </c>
      <c r="AX127" s="12" t="s">
        <v>69</v>
      </c>
      <c r="AY127" s="255" t="s">
        <v>121</v>
      </c>
    </row>
    <row r="128" s="13" customFormat="1">
      <c r="B128" s="256"/>
      <c r="C128" s="257"/>
      <c r="D128" s="232" t="s">
        <v>133</v>
      </c>
      <c r="E128" s="258" t="s">
        <v>21</v>
      </c>
      <c r="F128" s="259" t="s">
        <v>137</v>
      </c>
      <c r="G128" s="257"/>
      <c r="H128" s="260">
        <v>120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AT128" s="266" t="s">
        <v>133</v>
      </c>
      <c r="AU128" s="266" t="s">
        <v>79</v>
      </c>
      <c r="AV128" s="13" t="s">
        <v>129</v>
      </c>
      <c r="AW128" s="13" t="s">
        <v>33</v>
      </c>
      <c r="AX128" s="13" t="s">
        <v>77</v>
      </c>
      <c r="AY128" s="266" t="s">
        <v>121</v>
      </c>
    </row>
    <row r="129" s="1" customFormat="1" ht="22.8" customHeight="1">
      <c r="B129" s="45"/>
      <c r="C129" s="220" t="s">
        <v>161</v>
      </c>
      <c r="D129" s="220" t="s">
        <v>124</v>
      </c>
      <c r="E129" s="221" t="s">
        <v>162</v>
      </c>
      <c r="F129" s="222" t="s">
        <v>163</v>
      </c>
      <c r="G129" s="223" t="s">
        <v>127</v>
      </c>
      <c r="H129" s="224">
        <v>8</v>
      </c>
      <c r="I129" s="225"/>
      <c r="J129" s="226">
        <f>ROUND(I129*H129,2)</f>
        <v>0</v>
      </c>
      <c r="K129" s="222" t="s">
        <v>128</v>
      </c>
      <c r="L129" s="71"/>
      <c r="M129" s="227" t="s">
        <v>21</v>
      </c>
      <c r="N129" s="228" t="s">
        <v>40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129</v>
      </c>
      <c r="AT129" s="23" t="s">
        <v>124</v>
      </c>
      <c r="AU129" s="23" t="s">
        <v>79</v>
      </c>
      <c r="AY129" s="23" t="s">
        <v>121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77</v>
      </c>
      <c r="BK129" s="231">
        <f>ROUND(I129*H129,2)</f>
        <v>0</v>
      </c>
      <c r="BL129" s="23" t="s">
        <v>129</v>
      </c>
      <c r="BM129" s="23" t="s">
        <v>164</v>
      </c>
    </row>
    <row r="130" s="1" customFormat="1">
      <c r="B130" s="45"/>
      <c r="C130" s="73"/>
      <c r="D130" s="232" t="s">
        <v>131</v>
      </c>
      <c r="E130" s="73"/>
      <c r="F130" s="233" t="s">
        <v>165</v>
      </c>
      <c r="G130" s="73"/>
      <c r="H130" s="73"/>
      <c r="I130" s="190"/>
      <c r="J130" s="73"/>
      <c r="K130" s="73"/>
      <c r="L130" s="71"/>
      <c r="M130" s="234"/>
      <c r="N130" s="46"/>
      <c r="O130" s="46"/>
      <c r="P130" s="46"/>
      <c r="Q130" s="46"/>
      <c r="R130" s="46"/>
      <c r="S130" s="46"/>
      <c r="T130" s="94"/>
      <c r="AT130" s="23" t="s">
        <v>131</v>
      </c>
      <c r="AU130" s="23" t="s">
        <v>79</v>
      </c>
    </row>
    <row r="131" s="11" customFormat="1">
      <c r="B131" s="235"/>
      <c r="C131" s="236"/>
      <c r="D131" s="232" t="s">
        <v>133</v>
      </c>
      <c r="E131" s="237" t="s">
        <v>21</v>
      </c>
      <c r="F131" s="238" t="s">
        <v>134</v>
      </c>
      <c r="G131" s="236"/>
      <c r="H131" s="237" t="s">
        <v>21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133</v>
      </c>
      <c r="AU131" s="244" t="s">
        <v>79</v>
      </c>
      <c r="AV131" s="11" t="s">
        <v>77</v>
      </c>
      <c r="AW131" s="11" t="s">
        <v>33</v>
      </c>
      <c r="AX131" s="11" t="s">
        <v>69</v>
      </c>
      <c r="AY131" s="244" t="s">
        <v>121</v>
      </c>
    </row>
    <row r="132" s="11" customFormat="1">
      <c r="B132" s="235"/>
      <c r="C132" s="236"/>
      <c r="D132" s="232" t="s">
        <v>133</v>
      </c>
      <c r="E132" s="237" t="s">
        <v>21</v>
      </c>
      <c r="F132" s="238" t="s">
        <v>166</v>
      </c>
      <c r="G132" s="236"/>
      <c r="H132" s="237" t="s">
        <v>21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133</v>
      </c>
      <c r="AU132" s="244" t="s">
        <v>79</v>
      </c>
      <c r="AV132" s="11" t="s">
        <v>77</v>
      </c>
      <c r="AW132" s="11" t="s">
        <v>33</v>
      </c>
      <c r="AX132" s="11" t="s">
        <v>69</v>
      </c>
      <c r="AY132" s="244" t="s">
        <v>121</v>
      </c>
    </row>
    <row r="133" s="12" customFormat="1">
      <c r="B133" s="245"/>
      <c r="C133" s="246"/>
      <c r="D133" s="232" t="s">
        <v>133</v>
      </c>
      <c r="E133" s="247" t="s">
        <v>21</v>
      </c>
      <c r="F133" s="248" t="s">
        <v>144</v>
      </c>
      <c r="G133" s="246"/>
      <c r="H133" s="249">
        <v>3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133</v>
      </c>
      <c r="AU133" s="255" t="s">
        <v>79</v>
      </c>
      <c r="AV133" s="12" t="s">
        <v>79</v>
      </c>
      <c r="AW133" s="12" t="s">
        <v>33</v>
      </c>
      <c r="AX133" s="12" t="s">
        <v>69</v>
      </c>
      <c r="AY133" s="255" t="s">
        <v>121</v>
      </c>
    </row>
    <row r="134" s="11" customFormat="1">
      <c r="B134" s="235"/>
      <c r="C134" s="236"/>
      <c r="D134" s="232" t="s">
        <v>133</v>
      </c>
      <c r="E134" s="237" t="s">
        <v>21</v>
      </c>
      <c r="F134" s="238" t="s">
        <v>136</v>
      </c>
      <c r="G134" s="236"/>
      <c r="H134" s="237" t="s">
        <v>21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133</v>
      </c>
      <c r="AU134" s="244" t="s">
        <v>79</v>
      </c>
      <c r="AV134" s="11" t="s">
        <v>77</v>
      </c>
      <c r="AW134" s="11" t="s">
        <v>33</v>
      </c>
      <c r="AX134" s="11" t="s">
        <v>69</v>
      </c>
      <c r="AY134" s="244" t="s">
        <v>121</v>
      </c>
    </row>
    <row r="135" s="12" customFormat="1">
      <c r="B135" s="245"/>
      <c r="C135" s="246"/>
      <c r="D135" s="232" t="s">
        <v>133</v>
      </c>
      <c r="E135" s="247" t="s">
        <v>21</v>
      </c>
      <c r="F135" s="248" t="s">
        <v>153</v>
      </c>
      <c r="G135" s="246"/>
      <c r="H135" s="249">
        <v>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133</v>
      </c>
      <c r="AU135" s="255" t="s">
        <v>79</v>
      </c>
      <c r="AV135" s="12" t="s">
        <v>79</v>
      </c>
      <c r="AW135" s="12" t="s">
        <v>33</v>
      </c>
      <c r="AX135" s="12" t="s">
        <v>69</v>
      </c>
      <c r="AY135" s="255" t="s">
        <v>121</v>
      </c>
    </row>
    <row r="136" s="13" customFormat="1">
      <c r="B136" s="256"/>
      <c r="C136" s="257"/>
      <c r="D136" s="232" t="s">
        <v>133</v>
      </c>
      <c r="E136" s="258" t="s">
        <v>21</v>
      </c>
      <c r="F136" s="259" t="s">
        <v>137</v>
      </c>
      <c r="G136" s="257"/>
      <c r="H136" s="260">
        <v>8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AT136" s="266" t="s">
        <v>133</v>
      </c>
      <c r="AU136" s="266" t="s">
        <v>79</v>
      </c>
      <c r="AV136" s="13" t="s">
        <v>129</v>
      </c>
      <c r="AW136" s="13" t="s">
        <v>33</v>
      </c>
      <c r="AX136" s="13" t="s">
        <v>77</v>
      </c>
      <c r="AY136" s="266" t="s">
        <v>121</v>
      </c>
    </row>
    <row r="137" s="1" customFormat="1" ht="14.4" customHeight="1">
      <c r="B137" s="45"/>
      <c r="C137" s="267" t="s">
        <v>141</v>
      </c>
      <c r="D137" s="267" t="s">
        <v>138</v>
      </c>
      <c r="E137" s="268" t="s">
        <v>167</v>
      </c>
      <c r="F137" s="269" t="s">
        <v>168</v>
      </c>
      <c r="G137" s="270" t="s">
        <v>127</v>
      </c>
      <c r="H137" s="271">
        <v>480</v>
      </c>
      <c r="I137" s="272"/>
      <c r="J137" s="273">
        <f>ROUND(I137*H137,2)</f>
        <v>0</v>
      </c>
      <c r="K137" s="269" t="s">
        <v>128</v>
      </c>
      <c r="L137" s="274"/>
      <c r="M137" s="275" t="s">
        <v>21</v>
      </c>
      <c r="N137" s="276" t="s">
        <v>40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141</v>
      </c>
      <c r="AT137" s="23" t="s">
        <v>138</v>
      </c>
      <c r="AU137" s="23" t="s">
        <v>79</v>
      </c>
      <c r="AY137" s="23" t="s">
        <v>121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77</v>
      </c>
      <c r="BK137" s="231">
        <f>ROUND(I137*H137,2)</f>
        <v>0</v>
      </c>
      <c r="BL137" s="23" t="s">
        <v>129</v>
      </c>
      <c r="BM137" s="23" t="s">
        <v>169</v>
      </c>
    </row>
    <row r="138" s="1" customFormat="1">
      <c r="B138" s="45"/>
      <c r="C138" s="73"/>
      <c r="D138" s="232" t="s">
        <v>131</v>
      </c>
      <c r="E138" s="73"/>
      <c r="F138" s="233" t="s">
        <v>168</v>
      </c>
      <c r="G138" s="73"/>
      <c r="H138" s="73"/>
      <c r="I138" s="190"/>
      <c r="J138" s="73"/>
      <c r="K138" s="73"/>
      <c r="L138" s="71"/>
      <c r="M138" s="234"/>
      <c r="N138" s="46"/>
      <c r="O138" s="46"/>
      <c r="P138" s="46"/>
      <c r="Q138" s="46"/>
      <c r="R138" s="46"/>
      <c r="S138" s="46"/>
      <c r="T138" s="94"/>
      <c r="AT138" s="23" t="s">
        <v>131</v>
      </c>
      <c r="AU138" s="23" t="s">
        <v>79</v>
      </c>
    </row>
    <row r="139" s="11" customFormat="1">
      <c r="B139" s="235"/>
      <c r="C139" s="236"/>
      <c r="D139" s="232" t="s">
        <v>133</v>
      </c>
      <c r="E139" s="237" t="s">
        <v>21</v>
      </c>
      <c r="F139" s="238" t="s">
        <v>134</v>
      </c>
      <c r="G139" s="236"/>
      <c r="H139" s="237" t="s">
        <v>21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133</v>
      </c>
      <c r="AU139" s="244" t="s">
        <v>79</v>
      </c>
      <c r="AV139" s="11" t="s">
        <v>77</v>
      </c>
      <c r="AW139" s="11" t="s">
        <v>33</v>
      </c>
      <c r="AX139" s="11" t="s">
        <v>69</v>
      </c>
      <c r="AY139" s="244" t="s">
        <v>121</v>
      </c>
    </row>
    <row r="140" s="11" customFormat="1">
      <c r="B140" s="235"/>
      <c r="C140" s="236"/>
      <c r="D140" s="232" t="s">
        <v>133</v>
      </c>
      <c r="E140" s="237" t="s">
        <v>21</v>
      </c>
      <c r="F140" s="238" t="s">
        <v>166</v>
      </c>
      <c r="G140" s="236"/>
      <c r="H140" s="237" t="s">
        <v>21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133</v>
      </c>
      <c r="AU140" s="244" t="s">
        <v>79</v>
      </c>
      <c r="AV140" s="11" t="s">
        <v>77</v>
      </c>
      <c r="AW140" s="11" t="s">
        <v>33</v>
      </c>
      <c r="AX140" s="11" t="s">
        <v>69</v>
      </c>
      <c r="AY140" s="244" t="s">
        <v>121</v>
      </c>
    </row>
    <row r="141" s="12" customFormat="1">
      <c r="B141" s="245"/>
      <c r="C141" s="246"/>
      <c r="D141" s="232" t="s">
        <v>133</v>
      </c>
      <c r="E141" s="247" t="s">
        <v>21</v>
      </c>
      <c r="F141" s="248" t="s">
        <v>170</v>
      </c>
      <c r="G141" s="246"/>
      <c r="H141" s="249">
        <v>180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133</v>
      </c>
      <c r="AU141" s="255" t="s">
        <v>79</v>
      </c>
      <c r="AV141" s="12" t="s">
        <v>79</v>
      </c>
      <c r="AW141" s="12" t="s">
        <v>33</v>
      </c>
      <c r="AX141" s="12" t="s">
        <v>69</v>
      </c>
      <c r="AY141" s="255" t="s">
        <v>121</v>
      </c>
    </row>
    <row r="142" s="11" customFormat="1">
      <c r="B142" s="235"/>
      <c r="C142" s="236"/>
      <c r="D142" s="232" t="s">
        <v>133</v>
      </c>
      <c r="E142" s="237" t="s">
        <v>21</v>
      </c>
      <c r="F142" s="238" t="s">
        <v>136</v>
      </c>
      <c r="G142" s="236"/>
      <c r="H142" s="237" t="s">
        <v>21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133</v>
      </c>
      <c r="AU142" s="244" t="s">
        <v>79</v>
      </c>
      <c r="AV142" s="11" t="s">
        <v>77</v>
      </c>
      <c r="AW142" s="11" t="s">
        <v>33</v>
      </c>
      <c r="AX142" s="11" t="s">
        <v>69</v>
      </c>
      <c r="AY142" s="244" t="s">
        <v>121</v>
      </c>
    </row>
    <row r="143" s="12" customFormat="1">
      <c r="B143" s="245"/>
      <c r="C143" s="246"/>
      <c r="D143" s="232" t="s">
        <v>133</v>
      </c>
      <c r="E143" s="247" t="s">
        <v>21</v>
      </c>
      <c r="F143" s="248" t="s">
        <v>171</v>
      </c>
      <c r="G143" s="246"/>
      <c r="H143" s="249">
        <v>300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133</v>
      </c>
      <c r="AU143" s="255" t="s">
        <v>79</v>
      </c>
      <c r="AV143" s="12" t="s">
        <v>79</v>
      </c>
      <c r="AW143" s="12" t="s">
        <v>33</v>
      </c>
      <c r="AX143" s="12" t="s">
        <v>69</v>
      </c>
      <c r="AY143" s="255" t="s">
        <v>121</v>
      </c>
    </row>
    <row r="144" s="13" customFormat="1">
      <c r="B144" s="256"/>
      <c r="C144" s="257"/>
      <c r="D144" s="232" t="s">
        <v>133</v>
      </c>
      <c r="E144" s="258" t="s">
        <v>21</v>
      </c>
      <c r="F144" s="259" t="s">
        <v>137</v>
      </c>
      <c r="G144" s="257"/>
      <c r="H144" s="260">
        <v>480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AT144" s="266" t="s">
        <v>133</v>
      </c>
      <c r="AU144" s="266" t="s">
        <v>79</v>
      </c>
      <c r="AV144" s="13" t="s">
        <v>129</v>
      </c>
      <c r="AW144" s="13" t="s">
        <v>33</v>
      </c>
      <c r="AX144" s="13" t="s">
        <v>77</v>
      </c>
      <c r="AY144" s="266" t="s">
        <v>121</v>
      </c>
    </row>
    <row r="145" s="1" customFormat="1" ht="22.8" customHeight="1">
      <c r="B145" s="45"/>
      <c r="C145" s="220" t="s">
        <v>122</v>
      </c>
      <c r="D145" s="220" t="s">
        <v>124</v>
      </c>
      <c r="E145" s="221" t="s">
        <v>172</v>
      </c>
      <c r="F145" s="222" t="s">
        <v>173</v>
      </c>
      <c r="G145" s="223" t="s">
        <v>127</v>
      </c>
      <c r="H145" s="224">
        <v>207</v>
      </c>
      <c r="I145" s="225"/>
      <c r="J145" s="226">
        <f>ROUND(I145*H145,2)</f>
        <v>0</v>
      </c>
      <c r="K145" s="222" t="s">
        <v>128</v>
      </c>
      <c r="L145" s="71"/>
      <c r="M145" s="227" t="s">
        <v>21</v>
      </c>
      <c r="N145" s="228" t="s">
        <v>40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129</v>
      </c>
      <c r="AT145" s="23" t="s">
        <v>124</v>
      </c>
      <c r="AU145" s="23" t="s">
        <v>79</v>
      </c>
      <c r="AY145" s="23" t="s">
        <v>121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77</v>
      </c>
      <c r="BK145" s="231">
        <f>ROUND(I145*H145,2)</f>
        <v>0</v>
      </c>
      <c r="BL145" s="23" t="s">
        <v>129</v>
      </c>
      <c r="BM145" s="23" t="s">
        <v>174</v>
      </c>
    </row>
    <row r="146" s="1" customFormat="1">
      <c r="B146" s="45"/>
      <c r="C146" s="73"/>
      <c r="D146" s="232" t="s">
        <v>131</v>
      </c>
      <c r="E146" s="73"/>
      <c r="F146" s="233" t="s">
        <v>175</v>
      </c>
      <c r="G146" s="73"/>
      <c r="H146" s="73"/>
      <c r="I146" s="190"/>
      <c r="J146" s="73"/>
      <c r="K146" s="73"/>
      <c r="L146" s="71"/>
      <c r="M146" s="234"/>
      <c r="N146" s="46"/>
      <c r="O146" s="46"/>
      <c r="P146" s="46"/>
      <c r="Q146" s="46"/>
      <c r="R146" s="46"/>
      <c r="S146" s="46"/>
      <c r="T146" s="94"/>
      <c r="AT146" s="23" t="s">
        <v>131</v>
      </c>
      <c r="AU146" s="23" t="s">
        <v>79</v>
      </c>
    </row>
    <row r="147" s="11" customFormat="1">
      <c r="B147" s="235"/>
      <c r="C147" s="236"/>
      <c r="D147" s="232" t="s">
        <v>133</v>
      </c>
      <c r="E147" s="237" t="s">
        <v>21</v>
      </c>
      <c r="F147" s="238" t="s">
        <v>134</v>
      </c>
      <c r="G147" s="236"/>
      <c r="H147" s="237" t="s">
        <v>21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133</v>
      </c>
      <c r="AU147" s="244" t="s">
        <v>79</v>
      </c>
      <c r="AV147" s="11" t="s">
        <v>77</v>
      </c>
      <c r="AW147" s="11" t="s">
        <v>33</v>
      </c>
      <c r="AX147" s="11" t="s">
        <v>69</v>
      </c>
      <c r="AY147" s="244" t="s">
        <v>121</v>
      </c>
    </row>
    <row r="148" s="11" customFormat="1">
      <c r="B148" s="235"/>
      <c r="C148" s="236"/>
      <c r="D148" s="232" t="s">
        <v>133</v>
      </c>
      <c r="E148" s="237" t="s">
        <v>21</v>
      </c>
      <c r="F148" s="238" t="s">
        <v>166</v>
      </c>
      <c r="G148" s="236"/>
      <c r="H148" s="237" t="s">
        <v>21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133</v>
      </c>
      <c r="AU148" s="244" t="s">
        <v>79</v>
      </c>
      <c r="AV148" s="11" t="s">
        <v>77</v>
      </c>
      <c r="AW148" s="11" t="s">
        <v>33</v>
      </c>
      <c r="AX148" s="11" t="s">
        <v>69</v>
      </c>
      <c r="AY148" s="244" t="s">
        <v>121</v>
      </c>
    </row>
    <row r="149" s="12" customFormat="1">
      <c r="B149" s="245"/>
      <c r="C149" s="246"/>
      <c r="D149" s="232" t="s">
        <v>133</v>
      </c>
      <c r="E149" s="247" t="s">
        <v>21</v>
      </c>
      <c r="F149" s="248" t="s">
        <v>176</v>
      </c>
      <c r="G149" s="246"/>
      <c r="H149" s="249">
        <v>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133</v>
      </c>
      <c r="AU149" s="255" t="s">
        <v>79</v>
      </c>
      <c r="AV149" s="12" t="s">
        <v>79</v>
      </c>
      <c r="AW149" s="12" t="s">
        <v>33</v>
      </c>
      <c r="AX149" s="12" t="s">
        <v>69</v>
      </c>
      <c r="AY149" s="255" t="s">
        <v>121</v>
      </c>
    </row>
    <row r="150" s="11" customFormat="1">
      <c r="B150" s="235"/>
      <c r="C150" s="236"/>
      <c r="D150" s="232" t="s">
        <v>133</v>
      </c>
      <c r="E150" s="237" t="s">
        <v>21</v>
      </c>
      <c r="F150" s="238" t="s">
        <v>136</v>
      </c>
      <c r="G150" s="236"/>
      <c r="H150" s="237" t="s">
        <v>21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133</v>
      </c>
      <c r="AU150" s="244" t="s">
        <v>79</v>
      </c>
      <c r="AV150" s="11" t="s">
        <v>77</v>
      </c>
      <c r="AW150" s="11" t="s">
        <v>33</v>
      </c>
      <c r="AX150" s="11" t="s">
        <v>69</v>
      </c>
      <c r="AY150" s="244" t="s">
        <v>121</v>
      </c>
    </row>
    <row r="151" s="12" customFormat="1">
      <c r="B151" s="245"/>
      <c r="C151" s="246"/>
      <c r="D151" s="232" t="s">
        <v>133</v>
      </c>
      <c r="E151" s="247" t="s">
        <v>21</v>
      </c>
      <c r="F151" s="248" t="s">
        <v>177</v>
      </c>
      <c r="G151" s="246"/>
      <c r="H151" s="249">
        <v>108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AT151" s="255" t="s">
        <v>133</v>
      </c>
      <c r="AU151" s="255" t="s">
        <v>79</v>
      </c>
      <c r="AV151" s="12" t="s">
        <v>79</v>
      </c>
      <c r="AW151" s="12" t="s">
        <v>33</v>
      </c>
      <c r="AX151" s="12" t="s">
        <v>69</v>
      </c>
      <c r="AY151" s="255" t="s">
        <v>121</v>
      </c>
    </row>
    <row r="152" s="13" customFormat="1">
      <c r="B152" s="256"/>
      <c r="C152" s="257"/>
      <c r="D152" s="232" t="s">
        <v>133</v>
      </c>
      <c r="E152" s="258" t="s">
        <v>21</v>
      </c>
      <c r="F152" s="259" t="s">
        <v>137</v>
      </c>
      <c r="G152" s="257"/>
      <c r="H152" s="260">
        <v>207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AT152" s="266" t="s">
        <v>133</v>
      </c>
      <c r="AU152" s="266" t="s">
        <v>79</v>
      </c>
      <c r="AV152" s="13" t="s">
        <v>129</v>
      </c>
      <c r="AW152" s="13" t="s">
        <v>33</v>
      </c>
      <c r="AX152" s="13" t="s">
        <v>77</v>
      </c>
      <c r="AY152" s="266" t="s">
        <v>121</v>
      </c>
    </row>
    <row r="153" s="1" customFormat="1" ht="14.4" customHeight="1">
      <c r="B153" s="45"/>
      <c r="C153" s="267" t="s">
        <v>178</v>
      </c>
      <c r="D153" s="267" t="s">
        <v>138</v>
      </c>
      <c r="E153" s="268" t="s">
        <v>179</v>
      </c>
      <c r="F153" s="269" t="s">
        <v>180</v>
      </c>
      <c r="G153" s="270" t="s">
        <v>127</v>
      </c>
      <c r="H153" s="271">
        <v>12420</v>
      </c>
      <c r="I153" s="272"/>
      <c r="J153" s="273">
        <f>ROUND(I153*H153,2)</f>
        <v>0</v>
      </c>
      <c r="K153" s="269" t="s">
        <v>128</v>
      </c>
      <c r="L153" s="274"/>
      <c r="M153" s="275" t="s">
        <v>21</v>
      </c>
      <c r="N153" s="276" t="s">
        <v>40</v>
      </c>
      <c r="O153" s="4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" t="s">
        <v>141</v>
      </c>
      <c r="AT153" s="23" t="s">
        <v>138</v>
      </c>
      <c r="AU153" s="23" t="s">
        <v>79</v>
      </c>
      <c r="AY153" s="23" t="s">
        <v>121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77</v>
      </c>
      <c r="BK153" s="231">
        <f>ROUND(I153*H153,2)</f>
        <v>0</v>
      </c>
      <c r="BL153" s="23" t="s">
        <v>129</v>
      </c>
      <c r="BM153" s="23" t="s">
        <v>181</v>
      </c>
    </row>
    <row r="154" s="1" customFormat="1">
      <c r="B154" s="45"/>
      <c r="C154" s="73"/>
      <c r="D154" s="232" t="s">
        <v>131</v>
      </c>
      <c r="E154" s="73"/>
      <c r="F154" s="233" t="s">
        <v>180</v>
      </c>
      <c r="G154" s="73"/>
      <c r="H154" s="73"/>
      <c r="I154" s="190"/>
      <c r="J154" s="73"/>
      <c r="K154" s="73"/>
      <c r="L154" s="71"/>
      <c r="M154" s="234"/>
      <c r="N154" s="46"/>
      <c r="O154" s="46"/>
      <c r="P154" s="46"/>
      <c r="Q154" s="46"/>
      <c r="R154" s="46"/>
      <c r="S154" s="46"/>
      <c r="T154" s="94"/>
      <c r="AT154" s="23" t="s">
        <v>131</v>
      </c>
      <c r="AU154" s="23" t="s">
        <v>79</v>
      </c>
    </row>
    <row r="155" s="11" customFormat="1">
      <c r="B155" s="235"/>
      <c r="C155" s="236"/>
      <c r="D155" s="232" t="s">
        <v>133</v>
      </c>
      <c r="E155" s="237" t="s">
        <v>21</v>
      </c>
      <c r="F155" s="238" t="s">
        <v>134</v>
      </c>
      <c r="G155" s="236"/>
      <c r="H155" s="237" t="s">
        <v>21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133</v>
      </c>
      <c r="AU155" s="244" t="s">
        <v>79</v>
      </c>
      <c r="AV155" s="11" t="s">
        <v>77</v>
      </c>
      <c r="AW155" s="11" t="s">
        <v>33</v>
      </c>
      <c r="AX155" s="11" t="s">
        <v>69</v>
      </c>
      <c r="AY155" s="244" t="s">
        <v>121</v>
      </c>
    </row>
    <row r="156" s="11" customFormat="1">
      <c r="B156" s="235"/>
      <c r="C156" s="236"/>
      <c r="D156" s="232" t="s">
        <v>133</v>
      </c>
      <c r="E156" s="237" t="s">
        <v>21</v>
      </c>
      <c r="F156" s="238" t="s">
        <v>166</v>
      </c>
      <c r="G156" s="236"/>
      <c r="H156" s="237" t="s">
        <v>21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133</v>
      </c>
      <c r="AU156" s="244" t="s">
        <v>79</v>
      </c>
      <c r="AV156" s="11" t="s">
        <v>77</v>
      </c>
      <c r="AW156" s="11" t="s">
        <v>33</v>
      </c>
      <c r="AX156" s="11" t="s">
        <v>69</v>
      </c>
      <c r="AY156" s="244" t="s">
        <v>121</v>
      </c>
    </row>
    <row r="157" s="12" customFormat="1">
      <c r="B157" s="245"/>
      <c r="C157" s="246"/>
      <c r="D157" s="232" t="s">
        <v>133</v>
      </c>
      <c r="E157" s="247" t="s">
        <v>21</v>
      </c>
      <c r="F157" s="248" t="s">
        <v>182</v>
      </c>
      <c r="G157" s="246"/>
      <c r="H157" s="249">
        <v>5940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133</v>
      </c>
      <c r="AU157" s="255" t="s">
        <v>79</v>
      </c>
      <c r="AV157" s="12" t="s">
        <v>79</v>
      </c>
      <c r="AW157" s="12" t="s">
        <v>33</v>
      </c>
      <c r="AX157" s="12" t="s">
        <v>69</v>
      </c>
      <c r="AY157" s="255" t="s">
        <v>121</v>
      </c>
    </row>
    <row r="158" s="11" customFormat="1">
      <c r="B158" s="235"/>
      <c r="C158" s="236"/>
      <c r="D158" s="232" t="s">
        <v>133</v>
      </c>
      <c r="E158" s="237" t="s">
        <v>21</v>
      </c>
      <c r="F158" s="238" t="s">
        <v>183</v>
      </c>
      <c r="G158" s="236"/>
      <c r="H158" s="237" t="s">
        <v>21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133</v>
      </c>
      <c r="AU158" s="244" t="s">
        <v>79</v>
      </c>
      <c r="AV158" s="11" t="s">
        <v>77</v>
      </c>
      <c r="AW158" s="11" t="s">
        <v>33</v>
      </c>
      <c r="AX158" s="11" t="s">
        <v>69</v>
      </c>
      <c r="AY158" s="244" t="s">
        <v>121</v>
      </c>
    </row>
    <row r="159" s="12" customFormat="1">
      <c r="B159" s="245"/>
      <c r="C159" s="246"/>
      <c r="D159" s="232" t="s">
        <v>133</v>
      </c>
      <c r="E159" s="247" t="s">
        <v>21</v>
      </c>
      <c r="F159" s="248" t="s">
        <v>184</v>
      </c>
      <c r="G159" s="246"/>
      <c r="H159" s="249">
        <v>6480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133</v>
      </c>
      <c r="AU159" s="255" t="s">
        <v>79</v>
      </c>
      <c r="AV159" s="12" t="s">
        <v>79</v>
      </c>
      <c r="AW159" s="12" t="s">
        <v>33</v>
      </c>
      <c r="AX159" s="12" t="s">
        <v>69</v>
      </c>
      <c r="AY159" s="255" t="s">
        <v>121</v>
      </c>
    </row>
    <row r="160" s="13" customFormat="1">
      <c r="B160" s="256"/>
      <c r="C160" s="257"/>
      <c r="D160" s="232" t="s">
        <v>133</v>
      </c>
      <c r="E160" s="258" t="s">
        <v>21</v>
      </c>
      <c r="F160" s="259" t="s">
        <v>137</v>
      </c>
      <c r="G160" s="257"/>
      <c r="H160" s="260">
        <v>12420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133</v>
      </c>
      <c r="AU160" s="266" t="s">
        <v>79</v>
      </c>
      <c r="AV160" s="13" t="s">
        <v>129</v>
      </c>
      <c r="AW160" s="13" t="s">
        <v>33</v>
      </c>
      <c r="AX160" s="13" t="s">
        <v>77</v>
      </c>
      <c r="AY160" s="266" t="s">
        <v>121</v>
      </c>
    </row>
    <row r="161" s="1" customFormat="1" ht="22.8" customHeight="1">
      <c r="B161" s="45"/>
      <c r="C161" s="220" t="s">
        <v>185</v>
      </c>
      <c r="D161" s="220" t="s">
        <v>124</v>
      </c>
      <c r="E161" s="221" t="s">
        <v>186</v>
      </c>
      <c r="F161" s="222" t="s">
        <v>187</v>
      </c>
      <c r="G161" s="223" t="s">
        <v>127</v>
      </c>
      <c r="H161" s="224">
        <v>179</v>
      </c>
      <c r="I161" s="225"/>
      <c r="J161" s="226">
        <f>ROUND(I161*H161,2)</f>
        <v>0</v>
      </c>
      <c r="K161" s="222" t="s">
        <v>128</v>
      </c>
      <c r="L161" s="71"/>
      <c r="M161" s="227" t="s">
        <v>21</v>
      </c>
      <c r="N161" s="228" t="s">
        <v>40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129</v>
      </c>
      <c r="AT161" s="23" t="s">
        <v>124</v>
      </c>
      <c r="AU161" s="23" t="s">
        <v>79</v>
      </c>
      <c r="AY161" s="23" t="s">
        <v>121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77</v>
      </c>
      <c r="BK161" s="231">
        <f>ROUND(I161*H161,2)</f>
        <v>0</v>
      </c>
      <c r="BL161" s="23" t="s">
        <v>129</v>
      </c>
      <c r="BM161" s="23" t="s">
        <v>188</v>
      </c>
    </row>
    <row r="162" s="1" customFormat="1">
      <c r="B162" s="45"/>
      <c r="C162" s="73"/>
      <c r="D162" s="232" t="s">
        <v>131</v>
      </c>
      <c r="E162" s="73"/>
      <c r="F162" s="233" t="s">
        <v>189</v>
      </c>
      <c r="G162" s="73"/>
      <c r="H162" s="73"/>
      <c r="I162" s="190"/>
      <c r="J162" s="73"/>
      <c r="K162" s="73"/>
      <c r="L162" s="71"/>
      <c r="M162" s="234"/>
      <c r="N162" s="46"/>
      <c r="O162" s="46"/>
      <c r="P162" s="46"/>
      <c r="Q162" s="46"/>
      <c r="R162" s="46"/>
      <c r="S162" s="46"/>
      <c r="T162" s="94"/>
      <c r="AT162" s="23" t="s">
        <v>131</v>
      </c>
      <c r="AU162" s="23" t="s">
        <v>79</v>
      </c>
    </row>
    <row r="163" s="11" customFormat="1">
      <c r="B163" s="235"/>
      <c r="C163" s="236"/>
      <c r="D163" s="232" t="s">
        <v>133</v>
      </c>
      <c r="E163" s="237" t="s">
        <v>21</v>
      </c>
      <c r="F163" s="238" t="s">
        <v>134</v>
      </c>
      <c r="G163" s="236"/>
      <c r="H163" s="237" t="s">
        <v>21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133</v>
      </c>
      <c r="AU163" s="244" t="s">
        <v>79</v>
      </c>
      <c r="AV163" s="11" t="s">
        <v>77</v>
      </c>
      <c r="AW163" s="11" t="s">
        <v>33</v>
      </c>
      <c r="AX163" s="11" t="s">
        <v>69</v>
      </c>
      <c r="AY163" s="244" t="s">
        <v>121</v>
      </c>
    </row>
    <row r="164" s="11" customFormat="1">
      <c r="B164" s="235"/>
      <c r="C164" s="236"/>
      <c r="D164" s="232" t="s">
        <v>133</v>
      </c>
      <c r="E164" s="237" t="s">
        <v>21</v>
      </c>
      <c r="F164" s="238" t="s">
        <v>135</v>
      </c>
      <c r="G164" s="236"/>
      <c r="H164" s="237" t="s">
        <v>21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133</v>
      </c>
      <c r="AU164" s="244" t="s">
        <v>79</v>
      </c>
      <c r="AV164" s="11" t="s">
        <v>77</v>
      </c>
      <c r="AW164" s="11" t="s">
        <v>33</v>
      </c>
      <c r="AX164" s="11" t="s">
        <v>69</v>
      </c>
      <c r="AY164" s="244" t="s">
        <v>121</v>
      </c>
    </row>
    <row r="165" s="12" customFormat="1">
      <c r="B165" s="245"/>
      <c r="C165" s="246"/>
      <c r="D165" s="232" t="s">
        <v>133</v>
      </c>
      <c r="E165" s="247" t="s">
        <v>21</v>
      </c>
      <c r="F165" s="248" t="s">
        <v>190</v>
      </c>
      <c r="G165" s="246"/>
      <c r="H165" s="249">
        <v>80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133</v>
      </c>
      <c r="AU165" s="255" t="s">
        <v>79</v>
      </c>
      <c r="AV165" s="12" t="s">
        <v>79</v>
      </c>
      <c r="AW165" s="12" t="s">
        <v>33</v>
      </c>
      <c r="AX165" s="12" t="s">
        <v>69</v>
      </c>
      <c r="AY165" s="255" t="s">
        <v>121</v>
      </c>
    </row>
    <row r="166" s="11" customFormat="1">
      <c r="B166" s="235"/>
      <c r="C166" s="236"/>
      <c r="D166" s="232" t="s">
        <v>133</v>
      </c>
      <c r="E166" s="237" t="s">
        <v>21</v>
      </c>
      <c r="F166" s="238" t="s">
        <v>136</v>
      </c>
      <c r="G166" s="236"/>
      <c r="H166" s="237" t="s">
        <v>21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133</v>
      </c>
      <c r="AU166" s="244" t="s">
        <v>79</v>
      </c>
      <c r="AV166" s="11" t="s">
        <v>77</v>
      </c>
      <c r="AW166" s="11" t="s">
        <v>33</v>
      </c>
      <c r="AX166" s="11" t="s">
        <v>69</v>
      </c>
      <c r="AY166" s="244" t="s">
        <v>121</v>
      </c>
    </row>
    <row r="167" s="12" customFormat="1">
      <c r="B167" s="245"/>
      <c r="C167" s="246"/>
      <c r="D167" s="232" t="s">
        <v>133</v>
      </c>
      <c r="E167" s="247" t="s">
        <v>21</v>
      </c>
      <c r="F167" s="248" t="s">
        <v>191</v>
      </c>
      <c r="G167" s="246"/>
      <c r="H167" s="249">
        <v>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133</v>
      </c>
      <c r="AU167" s="255" t="s">
        <v>79</v>
      </c>
      <c r="AV167" s="12" t="s">
        <v>79</v>
      </c>
      <c r="AW167" s="12" t="s">
        <v>33</v>
      </c>
      <c r="AX167" s="12" t="s">
        <v>69</v>
      </c>
      <c r="AY167" s="255" t="s">
        <v>121</v>
      </c>
    </row>
    <row r="168" s="13" customFormat="1">
      <c r="B168" s="256"/>
      <c r="C168" s="257"/>
      <c r="D168" s="232" t="s">
        <v>133</v>
      </c>
      <c r="E168" s="258" t="s">
        <v>21</v>
      </c>
      <c r="F168" s="259" t="s">
        <v>137</v>
      </c>
      <c r="G168" s="257"/>
      <c r="H168" s="260">
        <v>179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AT168" s="266" t="s">
        <v>133</v>
      </c>
      <c r="AU168" s="266" t="s">
        <v>79</v>
      </c>
      <c r="AV168" s="13" t="s">
        <v>129</v>
      </c>
      <c r="AW168" s="13" t="s">
        <v>33</v>
      </c>
      <c r="AX168" s="13" t="s">
        <v>77</v>
      </c>
      <c r="AY168" s="266" t="s">
        <v>121</v>
      </c>
    </row>
    <row r="169" s="1" customFormat="1" ht="14.4" customHeight="1">
      <c r="B169" s="45"/>
      <c r="C169" s="267" t="s">
        <v>192</v>
      </c>
      <c r="D169" s="267" t="s">
        <v>138</v>
      </c>
      <c r="E169" s="268" t="s">
        <v>193</v>
      </c>
      <c r="F169" s="269" t="s">
        <v>194</v>
      </c>
      <c r="G169" s="270" t="s">
        <v>127</v>
      </c>
      <c r="H169" s="271">
        <v>10740</v>
      </c>
      <c r="I169" s="272"/>
      <c r="J169" s="273">
        <f>ROUND(I169*H169,2)</f>
        <v>0</v>
      </c>
      <c r="K169" s="269" t="s">
        <v>128</v>
      </c>
      <c r="L169" s="274"/>
      <c r="M169" s="275" t="s">
        <v>21</v>
      </c>
      <c r="N169" s="276" t="s">
        <v>40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141</v>
      </c>
      <c r="AT169" s="23" t="s">
        <v>138</v>
      </c>
      <c r="AU169" s="23" t="s">
        <v>79</v>
      </c>
      <c r="AY169" s="23" t="s">
        <v>121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77</v>
      </c>
      <c r="BK169" s="231">
        <f>ROUND(I169*H169,2)</f>
        <v>0</v>
      </c>
      <c r="BL169" s="23" t="s">
        <v>129</v>
      </c>
      <c r="BM169" s="23" t="s">
        <v>195</v>
      </c>
    </row>
    <row r="170" s="1" customFormat="1">
      <c r="B170" s="45"/>
      <c r="C170" s="73"/>
      <c r="D170" s="232" t="s">
        <v>131</v>
      </c>
      <c r="E170" s="73"/>
      <c r="F170" s="233" t="s">
        <v>194</v>
      </c>
      <c r="G170" s="73"/>
      <c r="H170" s="73"/>
      <c r="I170" s="190"/>
      <c r="J170" s="73"/>
      <c r="K170" s="73"/>
      <c r="L170" s="71"/>
      <c r="M170" s="234"/>
      <c r="N170" s="46"/>
      <c r="O170" s="46"/>
      <c r="P170" s="46"/>
      <c r="Q170" s="46"/>
      <c r="R170" s="46"/>
      <c r="S170" s="46"/>
      <c r="T170" s="94"/>
      <c r="AT170" s="23" t="s">
        <v>131</v>
      </c>
      <c r="AU170" s="23" t="s">
        <v>79</v>
      </c>
    </row>
    <row r="171" s="11" customFormat="1">
      <c r="B171" s="235"/>
      <c r="C171" s="236"/>
      <c r="D171" s="232" t="s">
        <v>133</v>
      </c>
      <c r="E171" s="237" t="s">
        <v>21</v>
      </c>
      <c r="F171" s="238" t="s">
        <v>134</v>
      </c>
      <c r="G171" s="236"/>
      <c r="H171" s="237" t="s">
        <v>21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133</v>
      </c>
      <c r="AU171" s="244" t="s">
        <v>79</v>
      </c>
      <c r="AV171" s="11" t="s">
        <v>77</v>
      </c>
      <c r="AW171" s="11" t="s">
        <v>33</v>
      </c>
      <c r="AX171" s="11" t="s">
        <v>69</v>
      </c>
      <c r="AY171" s="244" t="s">
        <v>121</v>
      </c>
    </row>
    <row r="172" s="11" customFormat="1">
      <c r="B172" s="235"/>
      <c r="C172" s="236"/>
      <c r="D172" s="232" t="s">
        <v>133</v>
      </c>
      <c r="E172" s="237" t="s">
        <v>21</v>
      </c>
      <c r="F172" s="238" t="s">
        <v>135</v>
      </c>
      <c r="G172" s="236"/>
      <c r="H172" s="237" t="s">
        <v>21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133</v>
      </c>
      <c r="AU172" s="244" t="s">
        <v>79</v>
      </c>
      <c r="AV172" s="11" t="s">
        <v>77</v>
      </c>
      <c r="AW172" s="11" t="s">
        <v>33</v>
      </c>
      <c r="AX172" s="11" t="s">
        <v>69</v>
      </c>
      <c r="AY172" s="244" t="s">
        <v>121</v>
      </c>
    </row>
    <row r="173" s="12" customFormat="1">
      <c r="B173" s="245"/>
      <c r="C173" s="246"/>
      <c r="D173" s="232" t="s">
        <v>133</v>
      </c>
      <c r="E173" s="247" t="s">
        <v>21</v>
      </c>
      <c r="F173" s="248" t="s">
        <v>196</v>
      </c>
      <c r="G173" s="246"/>
      <c r="H173" s="249">
        <v>4800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133</v>
      </c>
      <c r="AU173" s="255" t="s">
        <v>79</v>
      </c>
      <c r="AV173" s="12" t="s">
        <v>79</v>
      </c>
      <c r="AW173" s="12" t="s">
        <v>33</v>
      </c>
      <c r="AX173" s="12" t="s">
        <v>69</v>
      </c>
      <c r="AY173" s="255" t="s">
        <v>121</v>
      </c>
    </row>
    <row r="174" s="11" customFormat="1">
      <c r="B174" s="235"/>
      <c r="C174" s="236"/>
      <c r="D174" s="232" t="s">
        <v>133</v>
      </c>
      <c r="E174" s="237" t="s">
        <v>21</v>
      </c>
      <c r="F174" s="238" t="s">
        <v>136</v>
      </c>
      <c r="G174" s="236"/>
      <c r="H174" s="237" t="s">
        <v>21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133</v>
      </c>
      <c r="AU174" s="244" t="s">
        <v>79</v>
      </c>
      <c r="AV174" s="11" t="s">
        <v>77</v>
      </c>
      <c r="AW174" s="11" t="s">
        <v>33</v>
      </c>
      <c r="AX174" s="11" t="s">
        <v>69</v>
      </c>
      <c r="AY174" s="244" t="s">
        <v>121</v>
      </c>
    </row>
    <row r="175" s="12" customFormat="1">
      <c r="B175" s="245"/>
      <c r="C175" s="246"/>
      <c r="D175" s="232" t="s">
        <v>133</v>
      </c>
      <c r="E175" s="247" t="s">
        <v>21</v>
      </c>
      <c r="F175" s="248" t="s">
        <v>197</v>
      </c>
      <c r="G175" s="246"/>
      <c r="H175" s="249">
        <v>5940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133</v>
      </c>
      <c r="AU175" s="255" t="s">
        <v>79</v>
      </c>
      <c r="AV175" s="12" t="s">
        <v>79</v>
      </c>
      <c r="AW175" s="12" t="s">
        <v>33</v>
      </c>
      <c r="AX175" s="12" t="s">
        <v>69</v>
      </c>
      <c r="AY175" s="255" t="s">
        <v>121</v>
      </c>
    </row>
    <row r="176" s="13" customFormat="1">
      <c r="B176" s="256"/>
      <c r="C176" s="257"/>
      <c r="D176" s="232" t="s">
        <v>133</v>
      </c>
      <c r="E176" s="258" t="s">
        <v>21</v>
      </c>
      <c r="F176" s="259" t="s">
        <v>137</v>
      </c>
      <c r="G176" s="257"/>
      <c r="H176" s="260">
        <v>10740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AT176" s="266" t="s">
        <v>133</v>
      </c>
      <c r="AU176" s="266" t="s">
        <v>79</v>
      </c>
      <c r="AV176" s="13" t="s">
        <v>129</v>
      </c>
      <c r="AW176" s="13" t="s">
        <v>33</v>
      </c>
      <c r="AX176" s="13" t="s">
        <v>77</v>
      </c>
      <c r="AY176" s="266" t="s">
        <v>121</v>
      </c>
    </row>
    <row r="177" s="1" customFormat="1" ht="14.4" customHeight="1">
      <c r="B177" s="45"/>
      <c r="C177" s="220" t="s">
        <v>198</v>
      </c>
      <c r="D177" s="220" t="s">
        <v>124</v>
      </c>
      <c r="E177" s="221" t="s">
        <v>199</v>
      </c>
      <c r="F177" s="222" t="s">
        <v>200</v>
      </c>
      <c r="G177" s="223" t="s">
        <v>127</v>
      </c>
      <c r="H177" s="224">
        <v>307</v>
      </c>
      <c r="I177" s="225"/>
      <c r="J177" s="226">
        <f>ROUND(I177*H177,2)</f>
        <v>0</v>
      </c>
      <c r="K177" s="222" t="s">
        <v>128</v>
      </c>
      <c r="L177" s="71"/>
      <c r="M177" s="227" t="s">
        <v>21</v>
      </c>
      <c r="N177" s="228" t="s">
        <v>40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129</v>
      </c>
      <c r="AT177" s="23" t="s">
        <v>124</v>
      </c>
      <c r="AU177" s="23" t="s">
        <v>79</v>
      </c>
      <c r="AY177" s="23" t="s">
        <v>121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77</v>
      </c>
      <c r="BK177" s="231">
        <f>ROUND(I177*H177,2)</f>
        <v>0</v>
      </c>
      <c r="BL177" s="23" t="s">
        <v>129</v>
      </c>
      <c r="BM177" s="23" t="s">
        <v>201</v>
      </c>
    </row>
    <row r="178" s="1" customFormat="1">
      <c r="B178" s="45"/>
      <c r="C178" s="73"/>
      <c r="D178" s="232" t="s">
        <v>131</v>
      </c>
      <c r="E178" s="73"/>
      <c r="F178" s="233" t="s">
        <v>202</v>
      </c>
      <c r="G178" s="73"/>
      <c r="H178" s="73"/>
      <c r="I178" s="190"/>
      <c r="J178" s="73"/>
      <c r="K178" s="73"/>
      <c r="L178" s="71"/>
      <c r="M178" s="234"/>
      <c r="N178" s="46"/>
      <c r="O178" s="46"/>
      <c r="P178" s="46"/>
      <c r="Q178" s="46"/>
      <c r="R178" s="46"/>
      <c r="S178" s="46"/>
      <c r="T178" s="94"/>
      <c r="AT178" s="23" t="s">
        <v>131</v>
      </c>
      <c r="AU178" s="23" t="s">
        <v>79</v>
      </c>
    </row>
    <row r="179" s="11" customFormat="1">
      <c r="B179" s="235"/>
      <c r="C179" s="236"/>
      <c r="D179" s="232" t="s">
        <v>133</v>
      </c>
      <c r="E179" s="237" t="s">
        <v>21</v>
      </c>
      <c r="F179" s="238" t="s">
        <v>134</v>
      </c>
      <c r="G179" s="236"/>
      <c r="H179" s="237" t="s">
        <v>21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133</v>
      </c>
      <c r="AU179" s="244" t="s">
        <v>79</v>
      </c>
      <c r="AV179" s="11" t="s">
        <v>77</v>
      </c>
      <c r="AW179" s="11" t="s">
        <v>33</v>
      </c>
      <c r="AX179" s="11" t="s">
        <v>69</v>
      </c>
      <c r="AY179" s="244" t="s">
        <v>121</v>
      </c>
    </row>
    <row r="180" s="11" customFormat="1">
      <c r="B180" s="235"/>
      <c r="C180" s="236"/>
      <c r="D180" s="232" t="s">
        <v>133</v>
      </c>
      <c r="E180" s="237" t="s">
        <v>21</v>
      </c>
      <c r="F180" s="238" t="s">
        <v>135</v>
      </c>
      <c r="G180" s="236"/>
      <c r="H180" s="237" t="s">
        <v>21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133</v>
      </c>
      <c r="AU180" s="244" t="s">
        <v>79</v>
      </c>
      <c r="AV180" s="11" t="s">
        <v>77</v>
      </c>
      <c r="AW180" s="11" t="s">
        <v>33</v>
      </c>
      <c r="AX180" s="11" t="s">
        <v>69</v>
      </c>
      <c r="AY180" s="244" t="s">
        <v>121</v>
      </c>
    </row>
    <row r="181" s="12" customFormat="1">
      <c r="B181" s="245"/>
      <c r="C181" s="246"/>
      <c r="D181" s="232" t="s">
        <v>133</v>
      </c>
      <c r="E181" s="247" t="s">
        <v>21</v>
      </c>
      <c r="F181" s="248" t="s">
        <v>203</v>
      </c>
      <c r="G181" s="246"/>
      <c r="H181" s="249">
        <v>147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133</v>
      </c>
      <c r="AU181" s="255" t="s">
        <v>79</v>
      </c>
      <c r="AV181" s="12" t="s">
        <v>79</v>
      </c>
      <c r="AW181" s="12" t="s">
        <v>33</v>
      </c>
      <c r="AX181" s="12" t="s">
        <v>69</v>
      </c>
      <c r="AY181" s="255" t="s">
        <v>121</v>
      </c>
    </row>
    <row r="182" s="11" customFormat="1">
      <c r="B182" s="235"/>
      <c r="C182" s="236"/>
      <c r="D182" s="232" t="s">
        <v>133</v>
      </c>
      <c r="E182" s="237" t="s">
        <v>21</v>
      </c>
      <c r="F182" s="238" t="s">
        <v>136</v>
      </c>
      <c r="G182" s="236"/>
      <c r="H182" s="237" t="s">
        <v>21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133</v>
      </c>
      <c r="AU182" s="244" t="s">
        <v>79</v>
      </c>
      <c r="AV182" s="11" t="s">
        <v>77</v>
      </c>
      <c r="AW182" s="11" t="s">
        <v>33</v>
      </c>
      <c r="AX182" s="11" t="s">
        <v>69</v>
      </c>
      <c r="AY182" s="244" t="s">
        <v>121</v>
      </c>
    </row>
    <row r="183" s="12" customFormat="1">
      <c r="B183" s="245"/>
      <c r="C183" s="246"/>
      <c r="D183" s="232" t="s">
        <v>133</v>
      </c>
      <c r="E183" s="247" t="s">
        <v>21</v>
      </c>
      <c r="F183" s="248" t="s">
        <v>204</v>
      </c>
      <c r="G183" s="246"/>
      <c r="H183" s="249">
        <v>160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133</v>
      </c>
      <c r="AU183" s="255" t="s">
        <v>79</v>
      </c>
      <c r="AV183" s="12" t="s">
        <v>79</v>
      </c>
      <c r="AW183" s="12" t="s">
        <v>33</v>
      </c>
      <c r="AX183" s="12" t="s">
        <v>69</v>
      </c>
      <c r="AY183" s="255" t="s">
        <v>121</v>
      </c>
    </row>
    <row r="184" s="13" customFormat="1">
      <c r="B184" s="256"/>
      <c r="C184" s="257"/>
      <c r="D184" s="232" t="s">
        <v>133</v>
      </c>
      <c r="E184" s="258" t="s">
        <v>21</v>
      </c>
      <c r="F184" s="259" t="s">
        <v>137</v>
      </c>
      <c r="G184" s="257"/>
      <c r="H184" s="260">
        <v>307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AT184" s="266" t="s">
        <v>133</v>
      </c>
      <c r="AU184" s="266" t="s">
        <v>79</v>
      </c>
      <c r="AV184" s="13" t="s">
        <v>129</v>
      </c>
      <c r="AW184" s="13" t="s">
        <v>33</v>
      </c>
      <c r="AX184" s="13" t="s">
        <v>77</v>
      </c>
      <c r="AY184" s="266" t="s">
        <v>121</v>
      </c>
    </row>
    <row r="185" s="1" customFormat="1" ht="14.4" customHeight="1">
      <c r="B185" s="45"/>
      <c r="C185" s="267" t="s">
        <v>205</v>
      </c>
      <c r="D185" s="267" t="s">
        <v>138</v>
      </c>
      <c r="E185" s="268" t="s">
        <v>206</v>
      </c>
      <c r="F185" s="269" t="s">
        <v>207</v>
      </c>
      <c r="G185" s="270" t="s">
        <v>127</v>
      </c>
      <c r="H185" s="271">
        <v>18420</v>
      </c>
      <c r="I185" s="272"/>
      <c r="J185" s="273">
        <f>ROUND(I185*H185,2)</f>
        <v>0</v>
      </c>
      <c r="K185" s="269" t="s">
        <v>128</v>
      </c>
      <c r="L185" s="274"/>
      <c r="M185" s="275" t="s">
        <v>21</v>
      </c>
      <c r="N185" s="276" t="s">
        <v>40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" t="s">
        <v>141</v>
      </c>
      <c r="AT185" s="23" t="s">
        <v>138</v>
      </c>
      <c r="AU185" s="23" t="s">
        <v>79</v>
      </c>
      <c r="AY185" s="23" t="s">
        <v>121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77</v>
      </c>
      <c r="BK185" s="231">
        <f>ROUND(I185*H185,2)</f>
        <v>0</v>
      </c>
      <c r="BL185" s="23" t="s">
        <v>129</v>
      </c>
      <c r="BM185" s="23" t="s">
        <v>208</v>
      </c>
    </row>
    <row r="186" s="1" customFormat="1">
      <c r="B186" s="45"/>
      <c r="C186" s="73"/>
      <c r="D186" s="232" t="s">
        <v>131</v>
      </c>
      <c r="E186" s="73"/>
      <c r="F186" s="233" t="s">
        <v>207</v>
      </c>
      <c r="G186" s="73"/>
      <c r="H186" s="73"/>
      <c r="I186" s="190"/>
      <c r="J186" s="73"/>
      <c r="K186" s="73"/>
      <c r="L186" s="71"/>
      <c r="M186" s="234"/>
      <c r="N186" s="46"/>
      <c r="O186" s="46"/>
      <c r="P186" s="46"/>
      <c r="Q186" s="46"/>
      <c r="R186" s="46"/>
      <c r="S186" s="46"/>
      <c r="T186" s="94"/>
      <c r="AT186" s="23" t="s">
        <v>131</v>
      </c>
      <c r="AU186" s="23" t="s">
        <v>79</v>
      </c>
    </row>
    <row r="187" s="11" customFormat="1">
      <c r="B187" s="235"/>
      <c r="C187" s="236"/>
      <c r="D187" s="232" t="s">
        <v>133</v>
      </c>
      <c r="E187" s="237" t="s">
        <v>21</v>
      </c>
      <c r="F187" s="238" t="s">
        <v>134</v>
      </c>
      <c r="G187" s="236"/>
      <c r="H187" s="237" t="s">
        <v>21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133</v>
      </c>
      <c r="AU187" s="244" t="s">
        <v>79</v>
      </c>
      <c r="AV187" s="11" t="s">
        <v>77</v>
      </c>
      <c r="AW187" s="11" t="s">
        <v>33</v>
      </c>
      <c r="AX187" s="11" t="s">
        <v>69</v>
      </c>
      <c r="AY187" s="244" t="s">
        <v>121</v>
      </c>
    </row>
    <row r="188" s="11" customFormat="1">
      <c r="B188" s="235"/>
      <c r="C188" s="236"/>
      <c r="D188" s="232" t="s">
        <v>133</v>
      </c>
      <c r="E188" s="237" t="s">
        <v>21</v>
      </c>
      <c r="F188" s="238" t="s">
        <v>135</v>
      </c>
      <c r="G188" s="236"/>
      <c r="H188" s="237" t="s">
        <v>21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133</v>
      </c>
      <c r="AU188" s="244" t="s">
        <v>79</v>
      </c>
      <c r="AV188" s="11" t="s">
        <v>77</v>
      </c>
      <c r="AW188" s="11" t="s">
        <v>33</v>
      </c>
      <c r="AX188" s="11" t="s">
        <v>69</v>
      </c>
      <c r="AY188" s="244" t="s">
        <v>121</v>
      </c>
    </row>
    <row r="189" s="12" customFormat="1">
      <c r="B189" s="245"/>
      <c r="C189" s="246"/>
      <c r="D189" s="232" t="s">
        <v>133</v>
      </c>
      <c r="E189" s="247" t="s">
        <v>21</v>
      </c>
      <c r="F189" s="248" t="s">
        <v>209</v>
      </c>
      <c r="G189" s="246"/>
      <c r="H189" s="249">
        <v>8820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133</v>
      </c>
      <c r="AU189" s="255" t="s">
        <v>79</v>
      </c>
      <c r="AV189" s="12" t="s">
        <v>79</v>
      </c>
      <c r="AW189" s="12" t="s">
        <v>33</v>
      </c>
      <c r="AX189" s="12" t="s">
        <v>69</v>
      </c>
      <c r="AY189" s="255" t="s">
        <v>121</v>
      </c>
    </row>
    <row r="190" s="11" customFormat="1">
      <c r="B190" s="235"/>
      <c r="C190" s="236"/>
      <c r="D190" s="232" t="s">
        <v>133</v>
      </c>
      <c r="E190" s="237" t="s">
        <v>21</v>
      </c>
      <c r="F190" s="238" t="s">
        <v>136</v>
      </c>
      <c r="G190" s="236"/>
      <c r="H190" s="237" t="s">
        <v>21</v>
      </c>
      <c r="I190" s="239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133</v>
      </c>
      <c r="AU190" s="244" t="s">
        <v>79</v>
      </c>
      <c r="AV190" s="11" t="s">
        <v>77</v>
      </c>
      <c r="AW190" s="11" t="s">
        <v>33</v>
      </c>
      <c r="AX190" s="11" t="s">
        <v>69</v>
      </c>
      <c r="AY190" s="244" t="s">
        <v>121</v>
      </c>
    </row>
    <row r="191" s="12" customFormat="1">
      <c r="B191" s="245"/>
      <c r="C191" s="246"/>
      <c r="D191" s="232" t="s">
        <v>133</v>
      </c>
      <c r="E191" s="247" t="s">
        <v>21</v>
      </c>
      <c r="F191" s="248" t="s">
        <v>210</v>
      </c>
      <c r="G191" s="246"/>
      <c r="H191" s="249">
        <v>9600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133</v>
      </c>
      <c r="AU191" s="255" t="s">
        <v>79</v>
      </c>
      <c r="AV191" s="12" t="s">
        <v>79</v>
      </c>
      <c r="AW191" s="12" t="s">
        <v>33</v>
      </c>
      <c r="AX191" s="12" t="s">
        <v>69</v>
      </c>
      <c r="AY191" s="255" t="s">
        <v>121</v>
      </c>
    </row>
    <row r="192" s="13" customFormat="1">
      <c r="B192" s="256"/>
      <c r="C192" s="257"/>
      <c r="D192" s="232" t="s">
        <v>133</v>
      </c>
      <c r="E192" s="258" t="s">
        <v>21</v>
      </c>
      <c r="F192" s="259" t="s">
        <v>137</v>
      </c>
      <c r="G192" s="257"/>
      <c r="H192" s="260">
        <v>18420</v>
      </c>
      <c r="I192" s="261"/>
      <c r="J192" s="257"/>
      <c r="K192" s="257"/>
      <c r="L192" s="262"/>
      <c r="M192" s="263"/>
      <c r="N192" s="264"/>
      <c r="O192" s="264"/>
      <c r="P192" s="264"/>
      <c r="Q192" s="264"/>
      <c r="R192" s="264"/>
      <c r="S192" s="264"/>
      <c r="T192" s="265"/>
      <c r="AT192" s="266" t="s">
        <v>133</v>
      </c>
      <c r="AU192" s="266" t="s">
        <v>79</v>
      </c>
      <c r="AV192" s="13" t="s">
        <v>129</v>
      </c>
      <c r="AW192" s="13" t="s">
        <v>33</v>
      </c>
      <c r="AX192" s="13" t="s">
        <v>77</v>
      </c>
      <c r="AY192" s="266" t="s">
        <v>121</v>
      </c>
    </row>
    <row r="193" s="1" customFormat="1" ht="14.4" customHeight="1">
      <c r="B193" s="45"/>
      <c r="C193" s="220" t="s">
        <v>10</v>
      </c>
      <c r="D193" s="220" t="s">
        <v>124</v>
      </c>
      <c r="E193" s="221" t="s">
        <v>211</v>
      </c>
      <c r="F193" s="222" t="s">
        <v>212</v>
      </c>
      <c r="G193" s="223" t="s">
        <v>127</v>
      </c>
      <c r="H193" s="224">
        <v>15</v>
      </c>
      <c r="I193" s="225"/>
      <c r="J193" s="226">
        <f>ROUND(I193*H193,2)</f>
        <v>0</v>
      </c>
      <c r="K193" s="222" t="s">
        <v>21</v>
      </c>
      <c r="L193" s="71"/>
      <c r="M193" s="227" t="s">
        <v>21</v>
      </c>
      <c r="N193" s="228" t="s">
        <v>40</v>
      </c>
      <c r="O193" s="4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" t="s">
        <v>129</v>
      </c>
      <c r="AT193" s="23" t="s">
        <v>124</v>
      </c>
      <c r="AU193" s="23" t="s">
        <v>79</v>
      </c>
      <c r="AY193" s="23" t="s">
        <v>121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77</v>
      </c>
      <c r="BK193" s="231">
        <f>ROUND(I193*H193,2)</f>
        <v>0</v>
      </c>
      <c r="BL193" s="23" t="s">
        <v>129</v>
      </c>
      <c r="BM193" s="23" t="s">
        <v>213</v>
      </c>
    </row>
    <row r="194" s="1" customFormat="1">
      <c r="B194" s="45"/>
      <c r="C194" s="73"/>
      <c r="D194" s="232" t="s">
        <v>131</v>
      </c>
      <c r="E194" s="73"/>
      <c r="F194" s="233" t="s">
        <v>212</v>
      </c>
      <c r="G194" s="73"/>
      <c r="H194" s="73"/>
      <c r="I194" s="190"/>
      <c r="J194" s="73"/>
      <c r="K194" s="73"/>
      <c r="L194" s="71"/>
      <c r="M194" s="234"/>
      <c r="N194" s="46"/>
      <c r="O194" s="46"/>
      <c r="P194" s="46"/>
      <c r="Q194" s="46"/>
      <c r="R194" s="46"/>
      <c r="S194" s="46"/>
      <c r="T194" s="94"/>
      <c r="AT194" s="23" t="s">
        <v>131</v>
      </c>
      <c r="AU194" s="23" t="s">
        <v>79</v>
      </c>
    </row>
    <row r="195" s="11" customFormat="1">
      <c r="B195" s="235"/>
      <c r="C195" s="236"/>
      <c r="D195" s="232" t="s">
        <v>133</v>
      </c>
      <c r="E195" s="237" t="s">
        <v>21</v>
      </c>
      <c r="F195" s="238" t="s">
        <v>134</v>
      </c>
      <c r="G195" s="236"/>
      <c r="H195" s="237" t="s">
        <v>21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133</v>
      </c>
      <c r="AU195" s="244" t="s">
        <v>79</v>
      </c>
      <c r="AV195" s="11" t="s">
        <v>77</v>
      </c>
      <c r="AW195" s="11" t="s">
        <v>33</v>
      </c>
      <c r="AX195" s="11" t="s">
        <v>69</v>
      </c>
      <c r="AY195" s="244" t="s">
        <v>121</v>
      </c>
    </row>
    <row r="196" s="11" customFormat="1">
      <c r="B196" s="235"/>
      <c r="C196" s="236"/>
      <c r="D196" s="232" t="s">
        <v>133</v>
      </c>
      <c r="E196" s="237" t="s">
        <v>21</v>
      </c>
      <c r="F196" s="238" t="s">
        <v>135</v>
      </c>
      <c r="G196" s="236"/>
      <c r="H196" s="237" t="s">
        <v>21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133</v>
      </c>
      <c r="AU196" s="244" t="s">
        <v>79</v>
      </c>
      <c r="AV196" s="11" t="s">
        <v>77</v>
      </c>
      <c r="AW196" s="11" t="s">
        <v>33</v>
      </c>
      <c r="AX196" s="11" t="s">
        <v>69</v>
      </c>
      <c r="AY196" s="244" t="s">
        <v>121</v>
      </c>
    </row>
    <row r="197" s="12" customFormat="1">
      <c r="B197" s="245"/>
      <c r="C197" s="246"/>
      <c r="D197" s="232" t="s">
        <v>133</v>
      </c>
      <c r="E197" s="247" t="s">
        <v>21</v>
      </c>
      <c r="F197" s="248" t="s">
        <v>122</v>
      </c>
      <c r="G197" s="246"/>
      <c r="H197" s="249">
        <v>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133</v>
      </c>
      <c r="AU197" s="255" t="s">
        <v>79</v>
      </c>
      <c r="AV197" s="12" t="s">
        <v>79</v>
      </c>
      <c r="AW197" s="12" t="s">
        <v>33</v>
      </c>
      <c r="AX197" s="12" t="s">
        <v>69</v>
      </c>
      <c r="AY197" s="255" t="s">
        <v>121</v>
      </c>
    </row>
    <row r="198" s="11" customFormat="1">
      <c r="B198" s="235"/>
      <c r="C198" s="236"/>
      <c r="D198" s="232" t="s">
        <v>133</v>
      </c>
      <c r="E198" s="237" t="s">
        <v>21</v>
      </c>
      <c r="F198" s="238" t="s">
        <v>136</v>
      </c>
      <c r="G198" s="236"/>
      <c r="H198" s="237" t="s">
        <v>21</v>
      </c>
      <c r="I198" s="239"/>
      <c r="J198" s="236"/>
      <c r="K198" s="236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133</v>
      </c>
      <c r="AU198" s="244" t="s">
        <v>79</v>
      </c>
      <c r="AV198" s="11" t="s">
        <v>77</v>
      </c>
      <c r="AW198" s="11" t="s">
        <v>33</v>
      </c>
      <c r="AX198" s="11" t="s">
        <v>69</v>
      </c>
      <c r="AY198" s="244" t="s">
        <v>121</v>
      </c>
    </row>
    <row r="199" s="12" customFormat="1">
      <c r="B199" s="245"/>
      <c r="C199" s="246"/>
      <c r="D199" s="232" t="s">
        <v>133</v>
      </c>
      <c r="E199" s="247" t="s">
        <v>21</v>
      </c>
      <c r="F199" s="248" t="s">
        <v>157</v>
      </c>
      <c r="G199" s="246"/>
      <c r="H199" s="249">
        <v>6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133</v>
      </c>
      <c r="AU199" s="255" t="s">
        <v>79</v>
      </c>
      <c r="AV199" s="12" t="s">
        <v>79</v>
      </c>
      <c r="AW199" s="12" t="s">
        <v>33</v>
      </c>
      <c r="AX199" s="12" t="s">
        <v>69</v>
      </c>
      <c r="AY199" s="255" t="s">
        <v>121</v>
      </c>
    </row>
    <row r="200" s="13" customFormat="1">
      <c r="B200" s="256"/>
      <c r="C200" s="257"/>
      <c r="D200" s="232" t="s">
        <v>133</v>
      </c>
      <c r="E200" s="258" t="s">
        <v>21</v>
      </c>
      <c r="F200" s="259" t="s">
        <v>137</v>
      </c>
      <c r="G200" s="257"/>
      <c r="H200" s="260">
        <v>15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AT200" s="266" t="s">
        <v>133</v>
      </c>
      <c r="AU200" s="266" t="s">
        <v>79</v>
      </c>
      <c r="AV200" s="13" t="s">
        <v>129</v>
      </c>
      <c r="AW200" s="13" t="s">
        <v>33</v>
      </c>
      <c r="AX200" s="13" t="s">
        <v>77</v>
      </c>
      <c r="AY200" s="266" t="s">
        <v>121</v>
      </c>
    </row>
    <row r="201" s="1" customFormat="1" ht="14.4" customHeight="1">
      <c r="B201" s="45"/>
      <c r="C201" s="267" t="s">
        <v>214</v>
      </c>
      <c r="D201" s="267" t="s">
        <v>138</v>
      </c>
      <c r="E201" s="268" t="s">
        <v>215</v>
      </c>
      <c r="F201" s="269" t="s">
        <v>216</v>
      </c>
      <c r="G201" s="270" t="s">
        <v>127</v>
      </c>
      <c r="H201" s="271">
        <v>900</v>
      </c>
      <c r="I201" s="272"/>
      <c r="J201" s="273">
        <f>ROUND(I201*H201,2)</f>
        <v>0</v>
      </c>
      <c r="K201" s="269" t="s">
        <v>21</v>
      </c>
      <c r="L201" s="274"/>
      <c r="M201" s="275" t="s">
        <v>21</v>
      </c>
      <c r="N201" s="276" t="s">
        <v>40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141</v>
      </c>
      <c r="AT201" s="23" t="s">
        <v>138</v>
      </c>
      <c r="AU201" s="23" t="s">
        <v>79</v>
      </c>
      <c r="AY201" s="23" t="s">
        <v>121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77</v>
      </c>
      <c r="BK201" s="231">
        <f>ROUND(I201*H201,2)</f>
        <v>0</v>
      </c>
      <c r="BL201" s="23" t="s">
        <v>129</v>
      </c>
      <c r="BM201" s="23" t="s">
        <v>217</v>
      </c>
    </row>
    <row r="202" s="1" customFormat="1">
      <c r="B202" s="45"/>
      <c r="C202" s="73"/>
      <c r="D202" s="232" t="s">
        <v>131</v>
      </c>
      <c r="E202" s="73"/>
      <c r="F202" s="233" t="s">
        <v>216</v>
      </c>
      <c r="G202" s="73"/>
      <c r="H202" s="73"/>
      <c r="I202" s="190"/>
      <c r="J202" s="73"/>
      <c r="K202" s="73"/>
      <c r="L202" s="71"/>
      <c r="M202" s="234"/>
      <c r="N202" s="46"/>
      <c r="O202" s="46"/>
      <c r="P202" s="46"/>
      <c r="Q202" s="46"/>
      <c r="R202" s="46"/>
      <c r="S202" s="46"/>
      <c r="T202" s="94"/>
      <c r="AT202" s="23" t="s">
        <v>131</v>
      </c>
      <c r="AU202" s="23" t="s">
        <v>79</v>
      </c>
    </row>
    <row r="203" s="11" customFormat="1">
      <c r="B203" s="235"/>
      <c r="C203" s="236"/>
      <c r="D203" s="232" t="s">
        <v>133</v>
      </c>
      <c r="E203" s="237" t="s">
        <v>21</v>
      </c>
      <c r="F203" s="238" t="s">
        <v>134</v>
      </c>
      <c r="G203" s="236"/>
      <c r="H203" s="237" t="s">
        <v>21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133</v>
      </c>
      <c r="AU203" s="244" t="s">
        <v>79</v>
      </c>
      <c r="AV203" s="11" t="s">
        <v>77</v>
      </c>
      <c r="AW203" s="11" t="s">
        <v>33</v>
      </c>
      <c r="AX203" s="11" t="s">
        <v>69</v>
      </c>
      <c r="AY203" s="244" t="s">
        <v>121</v>
      </c>
    </row>
    <row r="204" s="11" customFormat="1">
      <c r="B204" s="235"/>
      <c r="C204" s="236"/>
      <c r="D204" s="232" t="s">
        <v>133</v>
      </c>
      <c r="E204" s="237" t="s">
        <v>21</v>
      </c>
      <c r="F204" s="238" t="s">
        <v>135</v>
      </c>
      <c r="G204" s="236"/>
      <c r="H204" s="237" t="s">
        <v>21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133</v>
      </c>
      <c r="AU204" s="244" t="s">
        <v>79</v>
      </c>
      <c r="AV204" s="11" t="s">
        <v>77</v>
      </c>
      <c r="AW204" s="11" t="s">
        <v>33</v>
      </c>
      <c r="AX204" s="11" t="s">
        <v>69</v>
      </c>
      <c r="AY204" s="244" t="s">
        <v>121</v>
      </c>
    </row>
    <row r="205" s="12" customFormat="1">
      <c r="B205" s="245"/>
      <c r="C205" s="246"/>
      <c r="D205" s="232" t="s">
        <v>133</v>
      </c>
      <c r="E205" s="247" t="s">
        <v>21</v>
      </c>
      <c r="F205" s="248" t="s">
        <v>218</v>
      </c>
      <c r="G205" s="246"/>
      <c r="H205" s="249">
        <v>540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133</v>
      </c>
      <c r="AU205" s="255" t="s">
        <v>79</v>
      </c>
      <c r="AV205" s="12" t="s">
        <v>79</v>
      </c>
      <c r="AW205" s="12" t="s">
        <v>33</v>
      </c>
      <c r="AX205" s="12" t="s">
        <v>69</v>
      </c>
      <c r="AY205" s="255" t="s">
        <v>121</v>
      </c>
    </row>
    <row r="206" s="11" customFormat="1">
      <c r="B206" s="235"/>
      <c r="C206" s="236"/>
      <c r="D206" s="232" t="s">
        <v>133</v>
      </c>
      <c r="E206" s="237" t="s">
        <v>21</v>
      </c>
      <c r="F206" s="238" t="s">
        <v>136</v>
      </c>
      <c r="G206" s="236"/>
      <c r="H206" s="237" t="s">
        <v>21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133</v>
      </c>
      <c r="AU206" s="244" t="s">
        <v>79</v>
      </c>
      <c r="AV206" s="11" t="s">
        <v>77</v>
      </c>
      <c r="AW206" s="11" t="s">
        <v>33</v>
      </c>
      <c r="AX206" s="11" t="s">
        <v>69</v>
      </c>
      <c r="AY206" s="244" t="s">
        <v>121</v>
      </c>
    </row>
    <row r="207" s="12" customFormat="1">
      <c r="B207" s="245"/>
      <c r="C207" s="246"/>
      <c r="D207" s="232" t="s">
        <v>133</v>
      </c>
      <c r="E207" s="247" t="s">
        <v>21</v>
      </c>
      <c r="F207" s="248" t="s">
        <v>219</v>
      </c>
      <c r="G207" s="246"/>
      <c r="H207" s="249">
        <v>360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133</v>
      </c>
      <c r="AU207" s="255" t="s">
        <v>79</v>
      </c>
      <c r="AV207" s="12" t="s">
        <v>79</v>
      </c>
      <c r="AW207" s="12" t="s">
        <v>33</v>
      </c>
      <c r="AX207" s="12" t="s">
        <v>69</v>
      </c>
      <c r="AY207" s="255" t="s">
        <v>121</v>
      </c>
    </row>
    <row r="208" s="13" customFormat="1">
      <c r="B208" s="256"/>
      <c r="C208" s="257"/>
      <c r="D208" s="232" t="s">
        <v>133</v>
      </c>
      <c r="E208" s="258" t="s">
        <v>21</v>
      </c>
      <c r="F208" s="259" t="s">
        <v>137</v>
      </c>
      <c r="G208" s="257"/>
      <c r="H208" s="260">
        <v>900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133</v>
      </c>
      <c r="AU208" s="266" t="s">
        <v>79</v>
      </c>
      <c r="AV208" s="13" t="s">
        <v>129</v>
      </c>
      <c r="AW208" s="13" t="s">
        <v>33</v>
      </c>
      <c r="AX208" s="13" t="s">
        <v>77</v>
      </c>
      <c r="AY208" s="266" t="s">
        <v>121</v>
      </c>
    </row>
    <row r="209" s="1" customFormat="1" ht="22.8" customHeight="1">
      <c r="B209" s="45"/>
      <c r="C209" s="220" t="s">
        <v>220</v>
      </c>
      <c r="D209" s="220" t="s">
        <v>124</v>
      </c>
      <c r="E209" s="221" t="s">
        <v>221</v>
      </c>
      <c r="F209" s="222" t="s">
        <v>222</v>
      </c>
      <c r="G209" s="223" t="s">
        <v>223</v>
      </c>
      <c r="H209" s="224">
        <v>98.5</v>
      </c>
      <c r="I209" s="225"/>
      <c r="J209" s="226">
        <f>ROUND(I209*H209,2)</f>
        <v>0</v>
      </c>
      <c r="K209" s="222" t="s">
        <v>21</v>
      </c>
      <c r="L209" s="71"/>
      <c r="M209" s="227" t="s">
        <v>21</v>
      </c>
      <c r="N209" s="228" t="s">
        <v>40</v>
      </c>
      <c r="O209" s="46"/>
      <c r="P209" s="229">
        <f>O209*H209</f>
        <v>0</v>
      </c>
      <c r="Q209" s="229">
        <v>0.00029999999999999997</v>
      </c>
      <c r="R209" s="229">
        <f>Q209*H209</f>
        <v>0.029549999999999996</v>
      </c>
      <c r="S209" s="229">
        <v>0</v>
      </c>
      <c r="T209" s="230">
        <f>S209*H209</f>
        <v>0</v>
      </c>
      <c r="AR209" s="23" t="s">
        <v>129</v>
      </c>
      <c r="AT209" s="23" t="s">
        <v>124</v>
      </c>
      <c r="AU209" s="23" t="s">
        <v>79</v>
      </c>
      <c r="AY209" s="23" t="s">
        <v>121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77</v>
      </c>
      <c r="BK209" s="231">
        <f>ROUND(I209*H209,2)</f>
        <v>0</v>
      </c>
      <c r="BL209" s="23" t="s">
        <v>129</v>
      </c>
      <c r="BM209" s="23" t="s">
        <v>224</v>
      </c>
    </row>
    <row r="210" s="1" customFormat="1">
      <c r="B210" s="45"/>
      <c r="C210" s="73"/>
      <c r="D210" s="232" t="s">
        <v>131</v>
      </c>
      <c r="E210" s="73"/>
      <c r="F210" s="233" t="s">
        <v>225</v>
      </c>
      <c r="G210" s="73"/>
      <c r="H210" s="73"/>
      <c r="I210" s="190"/>
      <c r="J210" s="73"/>
      <c r="K210" s="73"/>
      <c r="L210" s="71"/>
      <c r="M210" s="234"/>
      <c r="N210" s="46"/>
      <c r="O210" s="46"/>
      <c r="P210" s="46"/>
      <c r="Q210" s="46"/>
      <c r="R210" s="46"/>
      <c r="S210" s="46"/>
      <c r="T210" s="94"/>
      <c r="AT210" s="23" t="s">
        <v>131</v>
      </c>
      <c r="AU210" s="23" t="s">
        <v>79</v>
      </c>
    </row>
    <row r="211" s="11" customFormat="1">
      <c r="B211" s="235"/>
      <c r="C211" s="236"/>
      <c r="D211" s="232" t="s">
        <v>133</v>
      </c>
      <c r="E211" s="237" t="s">
        <v>21</v>
      </c>
      <c r="F211" s="238" t="s">
        <v>134</v>
      </c>
      <c r="G211" s="236"/>
      <c r="H211" s="237" t="s">
        <v>21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133</v>
      </c>
      <c r="AU211" s="244" t="s">
        <v>79</v>
      </c>
      <c r="AV211" s="11" t="s">
        <v>77</v>
      </c>
      <c r="AW211" s="11" t="s">
        <v>33</v>
      </c>
      <c r="AX211" s="11" t="s">
        <v>69</v>
      </c>
      <c r="AY211" s="244" t="s">
        <v>121</v>
      </c>
    </row>
    <row r="212" s="11" customFormat="1">
      <c r="B212" s="235"/>
      <c r="C212" s="236"/>
      <c r="D212" s="232" t="s">
        <v>133</v>
      </c>
      <c r="E212" s="237" t="s">
        <v>21</v>
      </c>
      <c r="F212" s="238" t="s">
        <v>226</v>
      </c>
      <c r="G212" s="236"/>
      <c r="H212" s="237" t="s">
        <v>21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133</v>
      </c>
      <c r="AU212" s="244" t="s">
        <v>79</v>
      </c>
      <c r="AV212" s="11" t="s">
        <v>77</v>
      </c>
      <c r="AW212" s="11" t="s">
        <v>33</v>
      </c>
      <c r="AX212" s="11" t="s">
        <v>69</v>
      </c>
      <c r="AY212" s="244" t="s">
        <v>121</v>
      </c>
    </row>
    <row r="213" s="12" customFormat="1">
      <c r="B213" s="245"/>
      <c r="C213" s="246"/>
      <c r="D213" s="232" t="s">
        <v>133</v>
      </c>
      <c r="E213" s="247" t="s">
        <v>21</v>
      </c>
      <c r="F213" s="248" t="s">
        <v>227</v>
      </c>
      <c r="G213" s="246"/>
      <c r="H213" s="249">
        <v>22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133</v>
      </c>
      <c r="AU213" s="255" t="s">
        <v>79</v>
      </c>
      <c r="AV213" s="12" t="s">
        <v>79</v>
      </c>
      <c r="AW213" s="12" t="s">
        <v>33</v>
      </c>
      <c r="AX213" s="12" t="s">
        <v>69</v>
      </c>
      <c r="AY213" s="255" t="s">
        <v>121</v>
      </c>
    </row>
    <row r="214" s="12" customFormat="1">
      <c r="B214" s="245"/>
      <c r="C214" s="246"/>
      <c r="D214" s="232" t="s">
        <v>133</v>
      </c>
      <c r="E214" s="247" t="s">
        <v>21</v>
      </c>
      <c r="F214" s="248" t="s">
        <v>228</v>
      </c>
      <c r="G214" s="246"/>
      <c r="H214" s="249">
        <v>76.5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133</v>
      </c>
      <c r="AU214" s="255" t="s">
        <v>79</v>
      </c>
      <c r="AV214" s="12" t="s">
        <v>79</v>
      </c>
      <c r="AW214" s="12" t="s">
        <v>33</v>
      </c>
      <c r="AX214" s="12" t="s">
        <v>69</v>
      </c>
      <c r="AY214" s="255" t="s">
        <v>121</v>
      </c>
    </row>
    <row r="215" s="13" customFormat="1">
      <c r="B215" s="256"/>
      <c r="C215" s="257"/>
      <c r="D215" s="232" t="s">
        <v>133</v>
      </c>
      <c r="E215" s="258" t="s">
        <v>21</v>
      </c>
      <c r="F215" s="259" t="s">
        <v>137</v>
      </c>
      <c r="G215" s="257"/>
      <c r="H215" s="260">
        <v>98.5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133</v>
      </c>
      <c r="AU215" s="266" t="s">
        <v>79</v>
      </c>
      <c r="AV215" s="13" t="s">
        <v>129</v>
      </c>
      <c r="AW215" s="13" t="s">
        <v>33</v>
      </c>
      <c r="AX215" s="13" t="s">
        <v>77</v>
      </c>
      <c r="AY215" s="266" t="s">
        <v>121</v>
      </c>
    </row>
    <row r="216" s="1" customFormat="1" ht="22.8" customHeight="1">
      <c r="B216" s="45"/>
      <c r="C216" s="220" t="s">
        <v>229</v>
      </c>
      <c r="D216" s="220" t="s">
        <v>124</v>
      </c>
      <c r="E216" s="221" t="s">
        <v>230</v>
      </c>
      <c r="F216" s="222" t="s">
        <v>231</v>
      </c>
      <c r="G216" s="223" t="s">
        <v>223</v>
      </c>
      <c r="H216" s="224">
        <v>24</v>
      </c>
      <c r="I216" s="225"/>
      <c r="J216" s="226">
        <f>ROUND(I216*H216,2)</f>
        <v>0</v>
      </c>
      <c r="K216" s="222" t="s">
        <v>21</v>
      </c>
      <c r="L216" s="71"/>
      <c r="M216" s="227" t="s">
        <v>21</v>
      </c>
      <c r="N216" s="228" t="s">
        <v>40</v>
      </c>
      <c r="O216" s="46"/>
      <c r="P216" s="229">
        <f>O216*H216</f>
        <v>0</v>
      </c>
      <c r="Q216" s="229">
        <v>0.00010000000000000001</v>
      </c>
      <c r="R216" s="229">
        <f>Q216*H216</f>
        <v>0.0024000000000000002</v>
      </c>
      <c r="S216" s="229">
        <v>0</v>
      </c>
      <c r="T216" s="230">
        <f>S216*H216</f>
        <v>0</v>
      </c>
      <c r="AR216" s="23" t="s">
        <v>129</v>
      </c>
      <c r="AT216" s="23" t="s">
        <v>124</v>
      </c>
      <c r="AU216" s="23" t="s">
        <v>79</v>
      </c>
      <c r="AY216" s="23" t="s">
        <v>121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77</v>
      </c>
      <c r="BK216" s="231">
        <f>ROUND(I216*H216,2)</f>
        <v>0</v>
      </c>
      <c r="BL216" s="23" t="s">
        <v>129</v>
      </c>
      <c r="BM216" s="23" t="s">
        <v>232</v>
      </c>
    </row>
    <row r="217" s="1" customFormat="1">
      <c r="B217" s="45"/>
      <c r="C217" s="73"/>
      <c r="D217" s="232" t="s">
        <v>131</v>
      </c>
      <c r="E217" s="73"/>
      <c r="F217" s="233" t="s">
        <v>231</v>
      </c>
      <c r="G217" s="73"/>
      <c r="H217" s="73"/>
      <c r="I217" s="190"/>
      <c r="J217" s="73"/>
      <c r="K217" s="73"/>
      <c r="L217" s="71"/>
      <c r="M217" s="234"/>
      <c r="N217" s="46"/>
      <c r="O217" s="46"/>
      <c r="P217" s="46"/>
      <c r="Q217" s="46"/>
      <c r="R217" s="46"/>
      <c r="S217" s="46"/>
      <c r="T217" s="94"/>
      <c r="AT217" s="23" t="s">
        <v>131</v>
      </c>
      <c r="AU217" s="23" t="s">
        <v>79</v>
      </c>
    </row>
    <row r="218" s="11" customFormat="1">
      <c r="B218" s="235"/>
      <c r="C218" s="236"/>
      <c r="D218" s="232" t="s">
        <v>133</v>
      </c>
      <c r="E218" s="237" t="s">
        <v>21</v>
      </c>
      <c r="F218" s="238" t="s">
        <v>134</v>
      </c>
      <c r="G218" s="236"/>
      <c r="H218" s="237" t="s">
        <v>21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133</v>
      </c>
      <c r="AU218" s="244" t="s">
        <v>79</v>
      </c>
      <c r="AV218" s="11" t="s">
        <v>77</v>
      </c>
      <c r="AW218" s="11" t="s">
        <v>33</v>
      </c>
      <c r="AX218" s="11" t="s">
        <v>69</v>
      </c>
      <c r="AY218" s="244" t="s">
        <v>121</v>
      </c>
    </row>
    <row r="219" s="11" customFormat="1">
      <c r="B219" s="235"/>
      <c r="C219" s="236"/>
      <c r="D219" s="232" t="s">
        <v>133</v>
      </c>
      <c r="E219" s="237" t="s">
        <v>21</v>
      </c>
      <c r="F219" s="238" t="s">
        <v>233</v>
      </c>
      <c r="G219" s="236"/>
      <c r="H219" s="237" t="s">
        <v>21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133</v>
      </c>
      <c r="AU219" s="244" t="s">
        <v>79</v>
      </c>
      <c r="AV219" s="11" t="s">
        <v>77</v>
      </c>
      <c r="AW219" s="11" t="s">
        <v>33</v>
      </c>
      <c r="AX219" s="11" t="s">
        <v>69</v>
      </c>
      <c r="AY219" s="244" t="s">
        <v>121</v>
      </c>
    </row>
    <row r="220" s="12" customFormat="1">
      <c r="B220" s="245"/>
      <c r="C220" s="246"/>
      <c r="D220" s="232" t="s">
        <v>133</v>
      </c>
      <c r="E220" s="247" t="s">
        <v>21</v>
      </c>
      <c r="F220" s="248" t="s">
        <v>234</v>
      </c>
      <c r="G220" s="246"/>
      <c r="H220" s="249">
        <v>24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133</v>
      </c>
      <c r="AU220" s="255" t="s">
        <v>79</v>
      </c>
      <c r="AV220" s="12" t="s">
        <v>79</v>
      </c>
      <c r="AW220" s="12" t="s">
        <v>33</v>
      </c>
      <c r="AX220" s="12" t="s">
        <v>77</v>
      </c>
      <c r="AY220" s="255" t="s">
        <v>121</v>
      </c>
    </row>
    <row r="221" s="1" customFormat="1" ht="14.4" customHeight="1">
      <c r="B221" s="45"/>
      <c r="C221" s="220" t="s">
        <v>235</v>
      </c>
      <c r="D221" s="220" t="s">
        <v>124</v>
      </c>
      <c r="E221" s="221" t="s">
        <v>236</v>
      </c>
      <c r="F221" s="222" t="s">
        <v>237</v>
      </c>
      <c r="G221" s="223" t="s">
        <v>238</v>
      </c>
      <c r="H221" s="224">
        <v>10650</v>
      </c>
      <c r="I221" s="225"/>
      <c r="J221" s="226">
        <f>ROUND(I221*H221,2)</f>
        <v>0</v>
      </c>
      <c r="K221" s="222" t="s">
        <v>128</v>
      </c>
      <c r="L221" s="71"/>
      <c r="M221" s="227" t="s">
        <v>21</v>
      </c>
      <c r="N221" s="228" t="s">
        <v>40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0.02</v>
      </c>
      <c r="T221" s="230">
        <f>S221*H221</f>
        <v>213</v>
      </c>
      <c r="AR221" s="23" t="s">
        <v>129</v>
      </c>
      <c r="AT221" s="23" t="s">
        <v>124</v>
      </c>
      <c r="AU221" s="23" t="s">
        <v>79</v>
      </c>
      <c r="AY221" s="23" t="s">
        <v>121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77</v>
      </c>
      <c r="BK221" s="231">
        <f>ROUND(I221*H221,2)</f>
        <v>0</v>
      </c>
      <c r="BL221" s="23" t="s">
        <v>129</v>
      </c>
      <c r="BM221" s="23" t="s">
        <v>239</v>
      </c>
    </row>
    <row r="222" s="1" customFormat="1">
      <c r="B222" s="45"/>
      <c r="C222" s="73"/>
      <c r="D222" s="232" t="s">
        <v>131</v>
      </c>
      <c r="E222" s="73"/>
      <c r="F222" s="233" t="s">
        <v>240</v>
      </c>
      <c r="G222" s="73"/>
      <c r="H222" s="73"/>
      <c r="I222" s="190"/>
      <c r="J222" s="73"/>
      <c r="K222" s="73"/>
      <c r="L222" s="71"/>
      <c r="M222" s="234"/>
      <c r="N222" s="46"/>
      <c r="O222" s="46"/>
      <c r="P222" s="46"/>
      <c r="Q222" s="46"/>
      <c r="R222" s="46"/>
      <c r="S222" s="46"/>
      <c r="T222" s="94"/>
      <c r="AT222" s="23" t="s">
        <v>131</v>
      </c>
      <c r="AU222" s="23" t="s">
        <v>79</v>
      </c>
    </row>
    <row r="223" s="12" customFormat="1">
      <c r="B223" s="245"/>
      <c r="C223" s="246"/>
      <c r="D223" s="232" t="s">
        <v>133</v>
      </c>
      <c r="E223" s="247" t="s">
        <v>21</v>
      </c>
      <c r="F223" s="248" t="s">
        <v>241</v>
      </c>
      <c r="G223" s="246"/>
      <c r="H223" s="249">
        <v>3550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133</v>
      </c>
      <c r="AU223" s="255" t="s">
        <v>79</v>
      </c>
      <c r="AV223" s="12" t="s">
        <v>79</v>
      </c>
      <c r="AW223" s="12" t="s">
        <v>33</v>
      </c>
      <c r="AX223" s="12" t="s">
        <v>69</v>
      </c>
      <c r="AY223" s="255" t="s">
        <v>121</v>
      </c>
    </row>
    <row r="224" s="12" customFormat="1">
      <c r="B224" s="245"/>
      <c r="C224" s="246"/>
      <c r="D224" s="232" t="s">
        <v>133</v>
      </c>
      <c r="E224" s="247" t="s">
        <v>21</v>
      </c>
      <c r="F224" s="248" t="s">
        <v>242</v>
      </c>
      <c r="G224" s="246"/>
      <c r="H224" s="249">
        <v>7100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133</v>
      </c>
      <c r="AU224" s="255" t="s">
        <v>79</v>
      </c>
      <c r="AV224" s="12" t="s">
        <v>79</v>
      </c>
      <c r="AW224" s="12" t="s">
        <v>33</v>
      </c>
      <c r="AX224" s="12" t="s">
        <v>69</v>
      </c>
      <c r="AY224" s="255" t="s">
        <v>121</v>
      </c>
    </row>
    <row r="225" s="13" customFormat="1">
      <c r="B225" s="256"/>
      <c r="C225" s="257"/>
      <c r="D225" s="232" t="s">
        <v>133</v>
      </c>
      <c r="E225" s="258" t="s">
        <v>21</v>
      </c>
      <c r="F225" s="259" t="s">
        <v>137</v>
      </c>
      <c r="G225" s="257"/>
      <c r="H225" s="260">
        <v>10650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AT225" s="266" t="s">
        <v>133</v>
      </c>
      <c r="AU225" s="266" t="s">
        <v>79</v>
      </c>
      <c r="AV225" s="13" t="s">
        <v>129</v>
      </c>
      <c r="AW225" s="13" t="s">
        <v>33</v>
      </c>
      <c r="AX225" s="13" t="s">
        <v>77</v>
      </c>
      <c r="AY225" s="266" t="s">
        <v>121</v>
      </c>
    </row>
    <row r="226" s="1" customFormat="1" ht="14.4" customHeight="1">
      <c r="B226" s="45"/>
      <c r="C226" s="220" t="s">
        <v>243</v>
      </c>
      <c r="D226" s="220" t="s">
        <v>124</v>
      </c>
      <c r="E226" s="221" t="s">
        <v>244</v>
      </c>
      <c r="F226" s="222" t="s">
        <v>237</v>
      </c>
      <c r="G226" s="223" t="s">
        <v>238</v>
      </c>
      <c r="H226" s="224">
        <v>12300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40</v>
      </c>
      <c r="O226" s="46"/>
      <c r="P226" s="229">
        <f>O226*H226</f>
        <v>0</v>
      </c>
      <c r="Q226" s="229">
        <v>0</v>
      </c>
      <c r="R226" s="229">
        <f>Q226*H226</f>
        <v>0</v>
      </c>
      <c r="S226" s="229">
        <v>0.02</v>
      </c>
      <c r="T226" s="230">
        <f>S226*H226</f>
        <v>246</v>
      </c>
      <c r="AR226" s="23" t="s">
        <v>129</v>
      </c>
      <c r="AT226" s="23" t="s">
        <v>124</v>
      </c>
      <c r="AU226" s="23" t="s">
        <v>79</v>
      </c>
      <c r="AY226" s="23" t="s">
        <v>121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77</v>
      </c>
      <c r="BK226" s="231">
        <f>ROUND(I226*H226,2)</f>
        <v>0</v>
      </c>
      <c r="BL226" s="23" t="s">
        <v>129</v>
      </c>
      <c r="BM226" s="23" t="s">
        <v>245</v>
      </c>
    </row>
    <row r="227" s="1" customFormat="1">
      <c r="B227" s="45"/>
      <c r="C227" s="73"/>
      <c r="D227" s="232" t="s">
        <v>131</v>
      </c>
      <c r="E227" s="73"/>
      <c r="F227" s="233" t="s">
        <v>240</v>
      </c>
      <c r="G227" s="73"/>
      <c r="H227" s="73"/>
      <c r="I227" s="190"/>
      <c r="J227" s="73"/>
      <c r="K227" s="73"/>
      <c r="L227" s="71"/>
      <c r="M227" s="234"/>
      <c r="N227" s="46"/>
      <c r="O227" s="46"/>
      <c r="P227" s="46"/>
      <c r="Q227" s="46"/>
      <c r="R227" s="46"/>
      <c r="S227" s="46"/>
      <c r="T227" s="94"/>
      <c r="AT227" s="23" t="s">
        <v>131</v>
      </c>
      <c r="AU227" s="23" t="s">
        <v>79</v>
      </c>
    </row>
    <row r="228" s="11" customFormat="1">
      <c r="B228" s="235"/>
      <c r="C228" s="236"/>
      <c r="D228" s="232" t="s">
        <v>133</v>
      </c>
      <c r="E228" s="237" t="s">
        <v>21</v>
      </c>
      <c r="F228" s="238" t="s">
        <v>246</v>
      </c>
      <c r="G228" s="236"/>
      <c r="H228" s="237" t="s">
        <v>21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133</v>
      </c>
      <c r="AU228" s="244" t="s">
        <v>79</v>
      </c>
      <c r="AV228" s="11" t="s">
        <v>77</v>
      </c>
      <c r="AW228" s="11" t="s">
        <v>33</v>
      </c>
      <c r="AX228" s="11" t="s">
        <v>69</v>
      </c>
      <c r="AY228" s="244" t="s">
        <v>121</v>
      </c>
    </row>
    <row r="229" s="12" customFormat="1">
      <c r="B229" s="245"/>
      <c r="C229" s="246"/>
      <c r="D229" s="232" t="s">
        <v>133</v>
      </c>
      <c r="E229" s="247" t="s">
        <v>21</v>
      </c>
      <c r="F229" s="248" t="s">
        <v>247</v>
      </c>
      <c r="G229" s="246"/>
      <c r="H229" s="249">
        <v>4100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AT229" s="255" t="s">
        <v>133</v>
      </c>
      <c r="AU229" s="255" t="s">
        <v>79</v>
      </c>
      <c r="AV229" s="12" t="s">
        <v>79</v>
      </c>
      <c r="AW229" s="12" t="s">
        <v>33</v>
      </c>
      <c r="AX229" s="12" t="s">
        <v>69</v>
      </c>
      <c r="AY229" s="255" t="s">
        <v>121</v>
      </c>
    </row>
    <row r="230" s="12" customFormat="1">
      <c r="B230" s="245"/>
      <c r="C230" s="246"/>
      <c r="D230" s="232" t="s">
        <v>133</v>
      </c>
      <c r="E230" s="247" t="s">
        <v>21</v>
      </c>
      <c r="F230" s="248" t="s">
        <v>248</v>
      </c>
      <c r="G230" s="246"/>
      <c r="H230" s="249">
        <v>8200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AT230" s="255" t="s">
        <v>133</v>
      </c>
      <c r="AU230" s="255" t="s">
        <v>79</v>
      </c>
      <c r="AV230" s="12" t="s">
        <v>79</v>
      </c>
      <c r="AW230" s="12" t="s">
        <v>33</v>
      </c>
      <c r="AX230" s="12" t="s">
        <v>69</v>
      </c>
      <c r="AY230" s="255" t="s">
        <v>121</v>
      </c>
    </row>
    <row r="231" s="13" customFormat="1">
      <c r="B231" s="256"/>
      <c r="C231" s="257"/>
      <c r="D231" s="232" t="s">
        <v>133</v>
      </c>
      <c r="E231" s="258" t="s">
        <v>21</v>
      </c>
      <c r="F231" s="259" t="s">
        <v>137</v>
      </c>
      <c r="G231" s="257"/>
      <c r="H231" s="260">
        <v>12300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AT231" s="266" t="s">
        <v>133</v>
      </c>
      <c r="AU231" s="266" t="s">
        <v>79</v>
      </c>
      <c r="AV231" s="13" t="s">
        <v>129</v>
      </c>
      <c r="AW231" s="13" t="s">
        <v>33</v>
      </c>
      <c r="AX231" s="13" t="s">
        <v>77</v>
      </c>
      <c r="AY231" s="266" t="s">
        <v>121</v>
      </c>
    </row>
    <row r="232" s="1" customFormat="1" ht="14.4" customHeight="1">
      <c r="B232" s="45"/>
      <c r="C232" s="267" t="s">
        <v>9</v>
      </c>
      <c r="D232" s="267" t="s">
        <v>138</v>
      </c>
      <c r="E232" s="268" t="s">
        <v>249</v>
      </c>
      <c r="F232" s="269" t="s">
        <v>250</v>
      </c>
      <c r="G232" s="270" t="s">
        <v>127</v>
      </c>
      <c r="H232" s="271">
        <v>8</v>
      </c>
      <c r="I232" s="272"/>
      <c r="J232" s="273">
        <f>ROUND(I232*H232,2)</f>
        <v>0</v>
      </c>
      <c r="K232" s="269" t="s">
        <v>21</v>
      </c>
      <c r="L232" s="274"/>
      <c r="M232" s="275" t="s">
        <v>21</v>
      </c>
      <c r="N232" s="276" t="s">
        <v>40</v>
      </c>
      <c r="O232" s="46"/>
      <c r="P232" s="229">
        <f>O232*H232</f>
        <v>0</v>
      </c>
      <c r="Q232" s="229">
        <v>0.75</v>
      </c>
      <c r="R232" s="229">
        <f>Q232*H232</f>
        <v>6</v>
      </c>
      <c r="S232" s="229">
        <v>0</v>
      </c>
      <c r="T232" s="230">
        <f>S232*H232</f>
        <v>0</v>
      </c>
      <c r="AR232" s="23" t="s">
        <v>141</v>
      </c>
      <c r="AT232" s="23" t="s">
        <v>138</v>
      </c>
      <c r="AU232" s="23" t="s">
        <v>79</v>
      </c>
      <c r="AY232" s="23" t="s">
        <v>121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77</v>
      </c>
      <c r="BK232" s="231">
        <f>ROUND(I232*H232,2)</f>
        <v>0</v>
      </c>
      <c r="BL232" s="23" t="s">
        <v>129</v>
      </c>
      <c r="BM232" s="23" t="s">
        <v>251</v>
      </c>
    </row>
    <row r="233" s="1" customFormat="1">
      <c r="B233" s="45"/>
      <c r="C233" s="73"/>
      <c r="D233" s="232" t="s">
        <v>131</v>
      </c>
      <c r="E233" s="73"/>
      <c r="F233" s="233" t="s">
        <v>250</v>
      </c>
      <c r="G233" s="73"/>
      <c r="H233" s="73"/>
      <c r="I233" s="190"/>
      <c r="J233" s="73"/>
      <c r="K233" s="73"/>
      <c r="L233" s="71"/>
      <c r="M233" s="234"/>
      <c r="N233" s="46"/>
      <c r="O233" s="46"/>
      <c r="P233" s="46"/>
      <c r="Q233" s="46"/>
      <c r="R233" s="46"/>
      <c r="S233" s="46"/>
      <c r="T233" s="94"/>
      <c r="AT233" s="23" t="s">
        <v>131</v>
      </c>
      <c r="AU233" s="23" t="s">
        <v>79</v>
      </c>
    </row>
    <row r="234" s="11" customFormat="1">
      <c r="B234" s="235"/>
      <c r="C234" s="236"/>
      <c r="D234" s="232" t="s">
        <v>133</v>
      </c>
      <c r="E234" s="237" t="s">
        <v>21</v>
      </c>
      <c r="F234" s="238" t="s">
        <v>252</v>
      </c>
      <c r="G234" s="236"/>
      <c r="H234" s="237" t="s">
        <v>21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133</v>
      </c>
      <c r="AU234" s="244" t="s">
        <v>79</v>
      </c>
      <c r="AV234" s="11" t="s">
        <v>77</v>
      </c>
      <c r="AW234" s="11" t="s">
        <v>33</v>
      </c>
      <c r="AX234" s="11" t="s">
        <v>69</v>
      </c>
      <c r="AY234" s="244" t="s">
        <v>121</v>
      </c>
    </row>
    <row r="235" s="12" customFormat="1">
      <c r="B235" s="245"/>
      <c r="C235" s="246"/>
      <c r="D235" s="232" t="s">
        <v>133</v>
      </c>
      <c r="E235" s="247" t="s">
        <v>21</v>
      </c>
      <c r="F235" s="248" t="s">
        <v>141</v>
      </c>
      <c r="G235" s="246"/>
      <c r="H235" s="249">
        <v>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133</v>
      </c>
      <c r="AU235" s="255" t="s">
        <v>79</v>
      </c>
      <c r="AV235" s="12" t="s">
        <v>79</v>
      </c>
      <c r="AW235" s="12" t="s">
        <v>33</v>
      </c>
      <c r="AX235" s="12" t="s">
        <v>77</v>
      </c>
      <c r="AY235" s="255" t="s">
        <v>121</v>
      </c>
    </row>
    <row r="236" s="10" customFormat="1" ht="29.88" customHeight="1">
      <c r="B236" s="204"/>
      <c r="C236" s="205"/>
      <c r="D236" s="206" t="s">
        <v>68</v>
      </c>
      <c r="E236" s="218" t="s">
        <v>253</v>
      </c>
      <c r="F236" s="218" t="s">
        <v>254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SUM(P237:P238)</f>
        <v>0</v>
      </c>
      <c r="Q236" s="212"/>
      <c r="R236" s="213">
        <f>SUM(R237:R238)</f>
        <v>0</v>
      </c>
      <c r="S236" s="212"/>
      <c r="T236" s="214">
        <f>SUM(T237:T238)</f>
        <v>0</v>
      </c>
      <c r="AR236" s="215" t="s">
        <v>77</v>
      </c>
      <c r="AT236" s="216" t="s">
        <v>68</v>
      </c>
      <c r="AU236" s="216" t="s">
        <v>77</v>
      </c>
      <c r="AY236" s="215" t="s">
        <v>121</v>
      </c>
      <c r="BK236" s="217">
        <f>SUM(BK237:BK238)</f>
        <v>0</v>
      </c>
    </row>
    <row r="237" s="1" customFormat="1" ht="22.8" customHeight="1">
      <c r="B237" s="45"/>
      <c r="C237" s="220" t="s">
        <v>255</v>
      </c>
      <c r="D237" s="220" t="s">
        <v>124</v>
      </c>
      <c r="E237" s="221" t="s">
        <v>256</v>
      </c>
      <c r="F237" s="222" t="s">
        <v>257</v>
      </c>
      <c r="G237" s="223" t="s">
        <v>258</v>
      </c>
      <c r="H237" s="224">
        <v>6.1210000000000004</v>
      </c>
      <c r="I237" s="225"/>
      <c r="J237" s="226">
        <f>ROUND(I237*H237,2)</f>
        <v>0</v>
      </c>
      <c r="K237" s="222" t="s">
        <v>128</v>
      </c>
      <c r="L237" s="71"/>
      <c r="M237" s="227" t="s">
        <v>21</v>
      </c>
      <c r="N237" s="228" t="s">
        <v>40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129</v>
      </c>
      <c r="AT237" s="23" t="s">
        <v>124</v>
      </c>
      <c r="AU237" s="23" t="s">
        <v>79</v>
      </c>
      <c r="AY237" s="23" t="s">
        <v>121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77</v>
      </c>
      <c r="BK237" s="231">
        <f>ROUND(I237*H237,2)</f>
        <v>0</v>
      </c>
      <c r="BL237" s="23" t="s">
        <v>129</v>
      </c>
      <c r="BM237" s="23" t="s">
        <v>259</v>
      </c>
    </row>
    <row r="238" s="1" customFormat="1">
      <c r="B238" s="45"/>
      <c r="C238" s="73"/>
      <c r="D238" s="232" t="s">
        <v>131</v>
      </c>
      <c r="E238" s="73"/>
      <c r="F238" s="233" t="s">
        <v>260</v>
      </c>
      <c r="G238" s="73"/>
      <c r="H238" s="73"/>
      <c r="I238" s="190"/>
      <c r="J238" s="73"/>
      <c r="K238" s="73"/>
      <c r="L238" s="71"/>
      <c r="M238" s="234"/>
      <c r="N238" s="46"/>
      <c r="O238" s="46"/>
      <c r="P238" s="46"/>
      <c r="Q238" s="46"/>
      <c r="R238" s="46"/>
      <c r="S238" s="46"/>
      <c r="T238" s="94"/>
      <c r="AT238" s="23" t="s">
        <v>131</v>
      </c>
      <c r="AU238" s="23" t="s">
        <v>79</v>
      </c>
    </row>
    <row r="239" s="10" customFormat="1" ht="37.44" customHeight="1">
      <c r="B239" s="204"/>
      <c r="C239" s="205"/>
      <c r="D239" s="206" t="s">
        <v>68</v>
      </c>
      <c r="E239" s="207" t="s">
        <v>75</v>
      </c>
      <c r="F239" s="207" t="s">
        <v>261</v>
      </c>
      <c r="G239" s="205"/>
      <c r="H239" s="205"/>
      <c r="I239" s="208"/>
      <c r="J239" s="209">
        <f>BK239</f>
        <v>0</v>
      </c>
      <c r="K239" s="205"/>
      <c r="L239" s="210"/>
      <c r="M239" s="211"/>
      <c r="N239" s="212"/>
      <c r="O239" s="212"/>
      <c r="P239" s="213">
        <f>P240+P259+P264+P276+P282</f>
        <v>0</v>
      </c>
      <c r="Q239" s="212"/>
      <c r="R239" s="213">
        <f>R240+R259+R264+R276+R282</f>
        <v>0.088649999999999993</v>
      </c>
      <c r="S239" s="212"/>
      <c r="T239" s="214">
        <f>T240+T259+T264+T276+T282</f>
        <v>0</v>
      </c>
      <c r="AR239" s="215" t="s">
        <v>153</v>
      </c>
      <c r="AT239" s="216" t="s">
        <v>68</v>
      </c>
      <c r="AU239" s="216" t="s">
        <v>69</v>
      </c>
      <c r="AY239" s="215" t="s">
        <v>121</v>
      </c>
      <c r="BK239" s="217">
        <f>BK240+BK259+BK264+BK276+BK282</f>
        <v>0</v>
      </c>
    </row>
    <row r="240" s="10" customFormat="1" ht="19.92" customHeight="1">
      <c r="B240" s="204"/>
      <c r="C240" s="205"/>
      <c r="D240" s="206" t="s">
        <v>68</v>
      </c>
      <c r="E240" s="218" t="s">
        <v>262</v>
      </c>
      <c r="F240" s="218" t="s">
        <v>263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SUM(P241:P258)</f>
        <v>0</v>
      </c>
      <c r="Q240" s="212"/>
      <c r="R240" s="213">
        <f>SUM(R241:R258)</f>
        <v>0</v>
      </c>
      <c r="S240" s="212"/>
      <c r="T240" s="214">
        <f>SUM(T241:T258)</f>
        <v>0</v>
      </c>
      <c r="AR240" s="215" t="s">
        <v>153</v>
      </c>
      <c r="AT240" s="216" t="s">
        <v>68</v>
      </c>
      <c r="AU240" s="216" t="s">
        <v>77</v>
      </c>
      <c r="AY240" s="215" t="s">
        <v>121</v>
      </c>
      <c r="BK240" s="217">
        <f>SUM(BK241:BK258)</f>
        <v>0</v>
      </c>
    </row>
    <row r="241" s="1" customFormat="1" ht="14.4" customHeight="1">
      <c r="B241" s="45"/>
      <c r="C241" s="220" t="s">
        <v>264</v>
      </c>
      <c r="D241" s="220" t="s">
        <v>124</v>
      </c>
      <c r="E241" s="221" t="s">
        <v>265</v>
      </c>
      <c r="F241" s="222" t="s">
        <v>266</v>
      </c>
      <c r="G241" s="223" t="s">
        <v>267</v>
      </c>
      <c r="H241" s="224">
        <v>1</v>
      </c>
      <c r="I241" s="225"/>
      <c r="J241" s="226">
        <f>ROUND(I241*H241,2)</f>
        <v>0</v>
      </c>
      <c r="K241" s="222" t="s">
        <v>128</v>
      </c>
      <c r="L241" s="71"/>
      <c r="M241" s="227" t="s">
        <v>21</v>
      </c>
      <c r="N241" s="228" t="s">
        <v>40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" t="s">
        <v>268</v>
      </c>
      <c r="AT241" s="23" t="s">
        <v>124</v>
      </c>
      <c r="AU241" s="23" t="s">
        <v>79</v>
      </c>
      <c r="AY241" s="23" t="s">
        <v>121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77</v>
      </c>
      <c r="BK241" s="231">
        <f>ROUND(I241*H241,2)</f>
        <v>0</v>
      </c>
      <c r="BL241" s="23" t="s">
        <v>268</v>
      </c>
      <c r="BM241" s="23" t="s">
        <v>269</v>
      </c>
    </row>
    <row r="242" s="1" customFormat="1">
      <c r="B242" s="45"/>
      <c r="C242" s="73"/>
      <c r="D242" s="232" t="s">
        <v>131</v>
      </c>
      <c r="E242" s="73"/>
      <c r="F242" s="233" t="s">
        <v>266</v>
      </c>
      <c r="G242" s="73"/>
      <c r="H242" s="73"/>
      <c r="I242" s="190"/>
      <c r="J242" s="73"/>
      <c r="K242" s="73"/>
      <c r="L242" s="71"/>
      <c r="M242" s="234"/>
      <c r="N242" s="46"/>
      <c r="O242" s="46"/>
      <c r="P242" s="46"/>
      <c r="Q242" s="46"/>
      <c r="R242" s="46"/>
      <c r="S242" s="46"/>
      <c r="T242" s="94"/>
      <c r="AT242" s="23" t="s">
        <v>131</v>
      </c>
      <c r="AU242" s="23" t="s">
        <v>79</v>
      </c>
    </row>
    <row r="243" s="11" customFormat="1">
      <c r="B243" s="235"/>
      <c r="C243" s="236"/>
      <c r="D243" s="232" t="s">
        <v>133</v>
      </c>
      <c r="E243" s="237" t="s">
        <v>21</v>
      </c>
      <c r="F243" s="238" t="s">
        <v>270</v>
      </c>
      <c r="G243" s="236"/>
      <c r="H243" s="237" t="s">
        <v>21</v>
      </c>
      <c r="I243" s="239"/>
      <c r="J243" s="236"/>
      <c r="K243" s="236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133</v>
      </c>
      <c r="AU243" s="244" t="s">
        <v>79</v>
      </c>
      <c r="AV243" s="11" t="s">
        <v>77</v>
      </c>
      <c r="AW243" s="11" t="s">
        <v>33</v>
      </c>
      <c r="AX243" s="11" t="s">
        <v>69</v>
      </c>
      <c r="AY243" s="244" t="s">
        <v>121</v>
      </c>
    </row>
    <row r="244" s="12" customFormat="1">
      <c r="B244" s="245"/>
      <c r="C244" s="246"/>
      <c r="D244" s="232" t="s">
        <v>133</v>
      </c>
      <c r="E244" s="247" t="s">
        <v>21</v>
      </c>
      <c r="F244" s="248" t="s">
        <v>77</v>
      </c>
      <c r="G244" s="246"/>
      <c r="H244" s="249">
        <v>1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AT244" s="255" t="s">
        <v>133</v>
      </c>
      <c r="AU244" s="255" t="s">
        <v>79</v>
      </c>
      <c r="AV244" s="12" t="s">
        <v>79</v>
      </c>
      <c r="AW244" s="12" t="s">
        <v>33</v>
      </c>
      <c r="AX244" s="12" t="s">
        <v>77</v>
      </c>
      <c r="AY244" s="255" t="s">
        <v>121</v>
      </c>
    </row>
    <row r="245" s="1" customFormat="1" ht="14.4" customHeight="1">
      <c r="B245" s="45"/>
      <c r="C245" s="220" t="s">
        <v>271</v>
      </c>
      <c r="D245" s="220" t="s">
        <v>124</v>
      </c>
      <c r="E245" s="221" t="s">
        <v>272</v>
      </c>
      <c r="F245" s="222" t="s">
        <v>273</v>
      </c>
      <c r="G245" s="223" t="s">
        <v>267</v>
      </c>
      <c r="H245" s="224">
        <v>1</v>
      </c>
      <c r="I245" s="225"/>
      <c r="J245" s="226">
        <f>ROUND(I245*H245,2)</f>
        <v>0</v>
      </c>
      <c r="K245" s="222" t="s">
        <v>128</v>
      </c>
      <c r="L245" s="71"/>
      <c r="M245" s="227" t="s">
        <v>21</v>
      </c>
      <c r="N245" s="228" t="s">
        <v>40</v>
      </c>
      <c r="O245" s="46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" t="s">
        <v>268</v>
      </c>
      <c r="AT245" s="23" t="s">
        <v>124</v>
      </c>
      <c r="AU245" s="23" t="s">
        <v>79</v>
      </c>
      <c r="AY245" s="23" t="s">
        <v>121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77</v>
      </c>
      <c r="BK245" s="231">
        <f>ROUND(I245*H245,2)</f>
        <v>0</v>
      </c>
      <c r="BL245" s="23" t="s">
        <v>268</v>
      </c>
      <c r="BM245" s="23" t="s">
        <v>274</v>
      </c>
    </row>
    <row r="246" s="1" customFormat="1">
      <c r="B246" s="45"/>
      <c r="C246" s="73"/>
      <c r="D246" s="232" t="s">
        <v>131</v>
      </c>
      <c r="E246" s="73"/>
      <c r="F246" s="233" t="s">
        <v>273</v>
      </c>
      <c r="G246" s="73"/>
      <c r="H246" s="73"/>
      <c r="I246" s="190"/>
      <c r="J246" s="73"/>
      <c r="K246" s="73"/>
      <c r="L246" s="71"/>
      <c r="M246" s="234"/>
      <c r="N246" s="46"/>
      <c r="O246" s="46"/>
      <c r="P246" s="46"/>
      <c r="Q246" s="46"/>
      <c r="R246" s="46"/>
      <c r="S246" s="46"/>
      <c r="T246" s="94"/>
      <c r="AT246" s="23" t="s">
        <v>131</v>
      </c>
      <c r="AU246" s="23" t="s">
        <v>79</v>
      </c>
    </row>
    <row r="247" s="12" customFormat="1">
      <c r="B247" s="245"/>
      <c r="C247" s="246"/>
      <c r="D247" s="232" t="s">
        <v>133</v>
      </c>
      <c r="E247" s="247" t="s">
        <v>21</v>
      </c>
      <c r="F247" s="248" t="s">
        <v>77</v>
      </c>
      <c r="G247" s="246"/>
      <c r="H247" s="249">
        <v>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133</v>
      </c>
      <c r="AU247" s="255" t="s">
        <v>79</v>
      </c>
      <c r="AV247" s="12" t="s">
        <v>79</v>
      </c>
      <c r="AW247" s="12" t="s">
        <v>33</v>
      </c>
      <c r="AX247" s="12" t="s">
        <v>77</v>
      </c>
      <c r="AY247" s="255" t="s">
        <v>121</v>
      </c>
    </row>
    <row r="248" s="1" customFormat="1" ht="14.4" customHeight="1">
      <c r="B248" s="45"/>
      <c r="C248" s="220" t="s">
        <v>275</v>
      </c>
      <c r="D248" s="220" t="s">
        <v>124</v>
      </c>
      <c r="E248" s="221" t="s">
        <v>276</v>
      </c>
      <c r="F248" s="222" t="s">
        <v>277</v>
      </c>
      <c r="G248" s="223" t="s">
        <v>278</v>
      </c>
      <c r="H248" s="224">
        <v>1</v>
      </c>
      <c r="I248" s="225"/>
      <c r="J248" s="226">
        <f>ROUND(I248*H248,2)</f>
        <v>0</v>
      </c>
      <c r="K248" s="222" t="s">
        <v>128</v>
      </c>
      <c r="L248" s="71"/>
      <c r="M248" s="227" t="s">
        <v>21</v>
      </c>
      <c r="N248" s="228" t="s">
        <v>40</v>
      </c>
      <c r="O248" s="46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" t="s">
        <v>268</v>
      </c>
      <c r="AT248" s="23" t="s">
        <v>124</v>
      </c>
      <c r="AU248" s="23" t="s">
        <v>79</v>
      </c>
      <c r="AY248" s="23" t="s">
        <v>121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77</v>
      </c>
      <c r="BK248" s="231">
        <f>ROUND(I248*H248,2)</f>
        <v>0</v>
      </c>
      <c r="BL248" s="23" t="s">
        <v>268</v>
      </c>
      <c r="BM248" s="23" t="s">
        <v>279</v>
      </c>
    </row>
    <row r="249" s="1" customFormat="1">
      <c r="B249" s="45"/>
      <c r="C249" s="73"/>
      <c r="D249" s="232" t="s">
        <v>131</v>
      </c>
      <c r="E249" s="73"/>
      <c r="F249" s="233" t="s">
        <v>277</v>
      </c>
      <c r="G249" s="73"/>
      <c r="H249" s="73"/>
      <c r="I249" s="190"/>
      <c r="J249" s="73"/>
      <c r="K249" s="73"/>
      <c r="L249" s="71"/>
      <c r="M249" s="234"/>
      <c r="N249" s="46"/>
      <c r="O249" s="46"/>
      <c r="P249" s="46"/>
      <c r="Q249" s="46"/>
      <c r="R249" s="46"/>
      <c r="S249" s="46"/>
      <c r="T249" s="94"/>
      <c r="AT249" s="23" t="s">
        <v>131</v>
      </c>
      <c r="AU249" s="23" t="s">
        <v>79</v>
      </c>
    </row>
    <row r="250" s="11" customFormat="1">
      <c r="B250" s="235"/>
      <c r="C250" s="236"/>
      <c r="D250" s="232" t="s">
        <v>133</v>
      </c>
      <c r="E250" s="237" t="s">
        <v>21</v>
      </c>
      <c r="F250" s="238" t="s">
        <v>280</v>
      </c>
      <c r="G250" s="236"/>
      <c r="H250" s="237" t="s">
        <v>21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133</v>
      </c>
      <c r="AU250" s="244" t="s">
        <v>79</v>
      </c>
      <c r="AV250" s="11" t="s">
        <v>77</v>
      </c>
      <c r="AW250" s="11" t="s">
        <v>33</v>
      </c>
      <c r="AX250" s="11" t="s">
        <v>69</v>
      </c>
      <c r="AY250" s="244" t="s">
        <v>121</v>
      </c>
    </row>
    <row r="251" s="12" customFormat="1">
      <c r="B251" s="245"/>
      <c r="C251" s="246"/>
      <c r="D251" s="232" t="s">
        <v>133</v>
      </c>
      <c r="E251" s="247" t="s">
        <v>21</v>
      </c>
      <c r="F251" s="248" t="s">
        <v>77</v>
      </c>
      <c r="G251" s="246"/>
      <c r="H251" s="249">
        <v>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133</v>
      </c>
      <c r="AU251" s="255" t="s">
        <v>79</v>
      </c>
      <c r="AV251" s="12" t="s">
        <v>79</v>
      </c>
      <c r="AW251" s="12" t="s">
        <v>33</v>
      </c>
      <c r="AX251" s="12" t="s">
        <v>77</v>
      </c>
      <c r="AY251" s="255" t="s">
        <v>121</v>
      </c>
    </row>
    <row r="252" s="1" customFormat="1" ht="14.4" customHeight="1">
      <c r="B252" s="45"/>
      <c r="C252" s="220" t="s">
        <v>281</v>
      </c>
      <c r="D252" s="220" t="s">
        <v>124</v>
      </c>
      <c r="E252" s="221" t="s">
        <v>282</v>
      </c>
      <c r="F252" s="222" t="s">
        <v>283</v>
      </c>
      <c r="G252" s="223" t="s">
        <v>278</v>
      </c>
      <c r="H252" s="224">
        <v>1</v>
      </c>
      <c r="I252" s="225"/>
      <c r="J252" s="226">
        <f>ROUND(I252*H252,2)</f>
        <v>0</v>
      </c>
      <c r="K252" s="222" t="s">
        <v>128</v>
      </c>
      <c r="L252" s="71"/>
      <c r="M252" s="227" t="s">
        <v>21</v>
      </c>
      <c r="N252" s="228" t="s">
        <v>40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AR252" s="23" t="s">
        <v>268</v>
      </c>
      <c r="AT252" s="23" t="s">
        <v>124</v>
      </c>
      <c r="AU252" s="23" t="s">
        <v>79</v>
      </c>
      <c r="AY252" s="23" t="s">
        <v>121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77</v>
      </c>
      <c r="BK252" s="231">
        <f>ROUND(I252*H252,2)</f>
        <v>0</v>
      </c>
      <c r="BL252" s="23" t="s">
        <v>268</v>
      </c>
      <c r="BM252" s="23" t="s">
        <v>284</v>
      </c>
    </row>
    <row r="253" s="1" customFormat="1">
      <c r="B253" s="45"/>
      <c r="C253" s="73"/>
      <c r="D253" s="232" t="s">
        <v>131</v>
      </c>
      <c r="E253" s="73"/>
      <c r="F253" s="233" t="s">
        <v>283</v>
      </c>
      <c r="G253" s="73"/>
      <c r="H253" s="73"/>
      <c r="I253" s="190"/>
      <c r="J253" s="73"/>
      <c r="K253" s="73"/>
      <c r="L253" s="71"/>
      <c r="M253" s="234"/>
      <c r="N253" s="46"/>
      <c r="O253" s="46"/>
      <c r="P253" s="46"/>
      <c r="Q253" s="46"/>
      <c r="R253" s="46"/>
      <c r="S253" s="46"/>
      <c r="T253" s="94"/>
      <c r="AT253" s="23" t="s">
        <v>131</v>
      </c>
      <c r="AU253" s="23" t="s">
        <v>79</v>
      </c>
    </row>
    <row r="254" s="11" customFormat="1">
      <c r="B254" s="235"/>
      <c r="C254" s="236"/>
      <c r="D254" s="232" t="s">
        <v>133</v>
      </c>
      <c r="E254" s="237" t="s">
        <v>21</v>
      </c>
      <c r="F254" s="238" t="s">
        <v>285</v>
      </c>
      <c r="G254" s="236"/>
      <c r="H254" s="237" t="s">
        <v>21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133</v>
      </c>
      <c r="AU254" s="244" t="s">
        <v>79</v>
      </c>
      <c r="AV254" s="11" t="s">
        <v>77</v>
      </c>
      <c r="AW254" s="11" t="s">
        <v>33</v>
      </c>
      <c r="AX254" s="11" t="s">
        <v>69</v>
      </c>
      <c r="AY254" s="244" t="s">
        <v>121</v>
      </c>
    </row>
    <row r="255" s="11" customFormat="1">
      <c r="B255" s="235"/>
      <c r="C255" s="236"/>
      <c r="D255" s="232" t="s">
        <v>133</v>
      </c>
      <c r="E255" s="237" t="s">
        <v>21</v>
      </c>
      <c r="F255" s="238" t="s">
        <v>286</v>
      </c>
      <c r="G255" s="236"/>
      <c r="H255" s="237" t="s">
        <v>21</v>
      </c>
      <c r="I255" s="239"/>
      <c r="J255" s="236"/>
      <c r="K255" s="236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133</v>
      </c>
      <c r="AU255" s="244" t="s">
        <v>79</v>
      </c>
      <c r="AV255" s="11" t="s">
        <v>77</v>
      </c>
      <c r="AW255" s="11" t="s">
        <v>33</v>
      </c>
      <c r="AX255" s="11" t="s">
        <v>69</v>
      </c>
      <c r="AY255" s="244" t="s">
        <v>121</v>
      </c>
    </row>
    <row r="256" s="11" customFormat="1">
      <c r="B256" s="235"/>
      <c r="C256" s="236"/>
      <c r="D256" s="232" t="s">
        <v>133</v>
      </c>
      <c r="E256" s="237" t="s">
        <v>21</v>
      </c>
      <c r="F256" s="238" t="s">
        <v>287</v>
      </c>
      <c r="G256" s="236"/>
      <c r="H256" s="237" t="s">
        <v>21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133</v>
      </c>
      <c r="AU256" s="244" t="s">
        <v>79</v>
      </c>
      <c r="AV256" s="11" t="s">
        <v>77</v>
      </c>
      <c r="AW256" s="11" t="s">
        <v>33</v>
      </c>
      <c r="AX256" s="11" t="s">
        <v>69</v>
      </c>
      <c r="AY256" s="244" t="s">
        <v>121</v>
      </c>
    </row>
    <row r="257" s="11" customFormat="1">
      <c r="B257" s="235"/>
      <c r="C257" s="236"/>
      <c r="D257" s="232" t="s">
        <v>133</v>
      </c>
      <c r="E257" s="237" t="s">
        <v>21</v>
      </c>
      <c r="F257" s="238" t="s">
        <v>288</v>
      </c>
      <c r="G257" s="236"/>
      <c r="H257" s="237" t="s">
        <v>21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AT257" s="244" t="s">
        <v>133</v>
      </c>
      <c r="AU257" s="244" t="s">
        <v>79</v>
      </c>
      <c r="AV257" s="11" t="s">
        <v>77</v>
      </c>
      <c r="AW257" s="11" t="s">
        <v>33</v>
      </c>
      <c r="AX257" s="11" t="s">
        <v>69</v>
      </c>
      <c r="AY257" s="244" t="s">
        <v>121</v>
      </c>
    </row>
    <row r="258" s="12" customFormat="1">
      <c r="B258" s="245"/>
      <c r="C258" s="246"/>
      <c r="D258" s="232" t="s">
        <v>133</v>
      </c>
      <c r="E258" s="247" t="s">
        <v>21</v>
      </c>
      <c r="F258" s="248" t="s">
        <v>77</v>
      </c>
      <c r="G258" s="246"/>
      <c r="H258" s="249">
        <v>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133</v>
      </c>
      <c r="AU258" s="255" t="s">
        <v>79</v>
      </c>
      <c r="AV258" s="12" t="s">
        <v>79</v>
      </c>
      <c r="AW258" s="12" t="s">
        <v>33</v>
      </c>
      <c r="AX258" s="12" t="s">
        <v>77</v>
      </c>
      <c r="AY258" s="255" t="s">
        <v>121</v>
      </c>
    </row>
    <row r="259" s="10" customFormat="1" ht="29.88" customHeight="1">
      <c r="B259" s="204"/>
      <c r="C259" s="205"/>
      <c r="D259" s="206" t="s">
        <v>68</v>
      </c>
      <c r="E259" s="218" t="s">
        <v>289</v>
      </c>
      <c r="F259" s="218" t="s">
        <v>290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SUM(P260:P263)</f>
        <v>0</v>
      </c>
      <c r="Q259" s="212"/>
      <c r="R259" s="213">
        <f>SUM(R260:R263)</f>
        <v>0</v>
      </c>
      <c r="S259" s="212"/>
      <c r="T259" s="214">
        <f>SUM(T260:T263)</f>
        <v>0</v>
      </c>
      <c r="AR259" s="215" t="s">
        <v>153</v>
      </c>
      <c r="AT259" s="216" t="s">
        <v>68</v>
      </c>
      <c r="AU259" s="216" t="s">
        <v>77</v>
      </c>
      <c r="AY259" s="215" t="s">
        <v>121</v>
      </c>
      <c r="BK259" s="217">
        <f>SUM(BK260:BK263)</f>
        <v>0</v>
      </c>
    </row>
    <row r="260" s="1" customFormat="1" ht="14.4" customHeight="1">
      <c r="B260" s="45"/>
      <c r="C260" s="220" t="s">
        <v>291</v>
      </c>
      <c r="D260" s="220" t="s">
        <v>124</v>
      </c>
      <c r="E260" s="221" t="s">
        <v>292</v>
      </c>
      <c r="F260" s="222" t="s">
        <v>290</v>
      </c>
      <c r="G260" s="223" t="s">
        <v>278</v>
      </c>
      <c r="H260" s="224">
        <v>1</v>
      </c>
      <c r="I260" s="225"/>
      <c r="J260" s="226">
        <f>ROUND(I260*H260,2)</f>
        <v>0</v>
      </c>
      <c r="K260" s="222" t="s">
        <v>128</v>
      </c>
      <c r="L260" s="71"/>
      <c r="M260" s="227" t="s">
        <v>21</v>
      </c>
      <c r="N260" s="228" t="s">
        <v>40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AR260" s="23" t="s">
        <v>268</v>
      </c>
      <c r="AT260" s="23" t="s">
        <v>124</v>
      </c>
      <c r="AU260" s="23" t="s">
        <v>79</v>
      </c>
      <c r="AY260" s="23" t="s">
        <v>121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77</v>
      </c>
      <c r="BK260" s="231">
        <f>ROUND(I260*H260,2)</f>
        <v>0</v>
      </c>
      <c r="BL260" s="23" t="s">
        <v>268</v>
      </c>
      <c r="BM260" s="23" t="s">
        <v>293</v>
      </c>
    </row>
    <row r="261" s="1" customFormat="1">
      <c r="B261" s="45"/>
      <c r="C261" s="73"/>
      <c r="D261" s="232" t="s">
        <v>131</v>
      </c>
      <c r="E261" s="73"/>
      <c r="F261" s="233" t="s">
        <v>290</v>
      </c>
      <c r="G261" s="73"/>
      <c r="H261" s="73"/>
      <c r="I261" s="190"/>
      <c r="J261" s="73"/>
      <c r="K261" s="73"/>
      <c r="L261" s="71"/>
      <c r="M261" s="234"/>
      <c r="N261" s="46"/>
      <c r="O261" s="46"/>
      <c r="P261" s="46"/>
      <c r="Q261" s="46"/>
      <c r="R261" s="46"/>
      <c r="S261" s="46"/>
      <c r="T261" s="94"/>
      <c r="AT261" s="23" t="s">
        <v>131</v>
      </c>
      <c r="AU261" s="23" t="s">
        <v>79</v>
      </c>
    </row>
    <row r="262" s="11" customFormat="1">
      <c r="B262" s="235"/>
      <c r="C262" s="236"/>
      <c r="D262" s="232" t="s">
        <v>133</v>
      </c>
      <c r="E262" s="237" t="s">
        <v>21</v>
      </c>
      <c r="F262" s="238" t="s">
        <v>294</v>
      </c>
      <c r="G262" s="236"/>
      <c r="H262" s="237" t="s">
        <v>21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AT262" s="244" t="s">
        <v>133</v>
      </c>
      <c r="AU262" s="244" t="s">
        <v>79</v>
      </c>
      <c r="AV262" s="11" t="s">
        <v>77</v>
      </c>
      <c r="AW262" s="11" t="s">
        <v>33</v>
      </c>
      <c r="AX262" s="11" t="s">
        <v>69</v>
      </c>
      <c r="AY262" s="244" t="s">
        <v>121</v>
      </c>
    </row>
    <row r="263" s="12" customFormat="1">
      <c r="B263" s="245"/>
      <c r="C263" s="246"/>
      <c r="D263" s="232" t="s">
        <v>133</v>
      </c>
      <c r="E263" s="247" t="s">
        <v>21</v>
      </c>
      <c r="F263" s="248" t="s">
        <v>77</v>
      </c>
      <c r="G263" s="246"/>
      <c r="H263" s="249">
        <v>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133</v>
      </c>
      <c r="AU263" s="255" t="s">
        <v>79</v>
      </c>
      <c r="AV263" s="12" t="s">
        <v>79</v>
      </c>
      <c r="AW263" s="12" t="s">
        <v>33</v>
      </c>
      <c r="AX263" s="12" t="s">
        <v>77</v>
      </c>
      <c r="AY263" s="255" t="s">
        <v>121</v>
      </c>
    </row>
    <row r="264" s="10" customFormat="1" ht="29.88" customHeight="1">
      <c r="B264" s="204"/>
      <c r="C264" s="205"/>
      <c r="D264" s="206" t="s">
        <v>68</v>
      </c>
      <c r="E264" s="218" t="s">
        <v>295</v>
      </c>
      <c r="F264" s="218" t="s">
        <v>296</v>
      </c>
      <c r="G264" s="205"/>
      <c r="H264" s="205"/>
      <c r="I264" s="208"/>
      <c r="J264" s="219">
        <f>BK264</f>
        <v>0</v>
      </c>
      <c r="K264" s="205"/>
      <c r="L264" s="210"/>
      <c r="M264" s="211"/>
      <c r="N264" s="212"/>
      <c r="O264" s="212"/>
      <c r="P264" s="213">
        <f>SUM(P265:P275)</f>
        <v>0</v>
      </c>
      <c r="Q264" s="212"/>
      <c r="R264" s="213">
        <f>SUM(R265:R275)</f>
        <v>0</v>
      </c>
      <c r="S264" s="212"/>
      <c r="T264" s="214">
        <f>SUM(T265:T275)</f>
        <v>0</v>
      </c>
      <c r="AR264" s="215" t="s">
        <v>153</v>
      </c>
      <c r="AT264" s="216" t="s">
        <v>68</v>
      </c>
      <c r="AU264" s="216" t="s">
        <v>77</v>
      </c>
      <c r="AY264" s="215" t="s">
        <v>121</v>
      </c>
      <c r="BK264" s="217">
        <f>SUM(BK265:BK275)</f>
        <v>0</v>
      </c>
    </row>
    <row r="265" s="1" customFormat="1" ht="14.4" customHeight="1">
      <c r="B265" s="45"/>
      <c r="C265" s="220" t="s">
        <v>297</v>
      </c>
      <c r="D265" s="220" t="s">
        <v>124</v>
      </c>
      <c r="E265" s="221" t="s">
        <v>298</v>
      </c>
      <c r="F265" s="222" t="s">
        <v>299</v>
      </c>
      <c r="G265" s="223" t="s">
        <v>267</v>
      </c>
      <c r="H265" s="224">
        <v>1</v>
      </c>
      <c r="I265" s="225"/>
      <c r="J265" s="226">
        <f>ROUND(I265*H265,2)</f>
        <v>0</v>
      </c>
      <c r="K265" s="222" t="s">
        <v>128</v>
      </c>
      <c r="L265" s="71"/>
      <c r="M265" s="227" t="s">
        <v>21</v>
      </c>
      <c r="N265" s="228" t="s">
        <v>40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268</v>
      </c>
      <c r="AT265" s="23" t="s">
        <v>124</v>
      </c>
      <c r="AU265" s="23" t="s">
        <v>79</v>
      </c>
      <c r="AY265" s="23" t="s">
        <v>121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77</v>
      </c>
      <c r="BK265" s="231">
        <f>ROUND(I265*H265,2)</f>
        <v>0</v>
      </c>
      <c r="BL265" s="23" t="s">
        <v>268</v>
      </c>
      <c r="BM265" s="23" t="s">
        <v>300</v>
      </c>
    </row>
    <row r="266" s="1" customFormat="1">
      <c r="B266" s="45"/>
      <c r="C266" s="73"/>
      <c r="D266" s="232" t="s">
        <v>131</v>
      </c>
      <c r="E266" s="73"/>
      <c r="F266" s="233" t="s">
        <v>299</v>
      </c>
      <c r="G266" s="73"/>
      <c r="H266" s="73"/>
      <c r="I266" s="190"/>
      <c r="J266" s="73"/>
      <c r="K266" s="73"/>
      <c r="L266" s="71"/>
      <c r="M266" s="234"/>
      <c r="N266" s="46"/>
      <c r="O266" s="46"/>
      <c r="P266" s="46"/>
      <c r="Q266" s="46"/>
      <c r="R266" s="46"/>
      <c r="S266" s="46"/>
      <c r="T266" s="94"/>
      <c r="AT266" s="23" t="s">
        <v>131</v>
      </c>
      <c r="AU266" s="23" t="s">
        <v>79</v>
      </c>
    </row>
    <row r="267" s="11" customFormat="1">
      <c r="B267" s="235"/>
      <c r="C267" s="236"/>
      <c r="D267" s="232" t="s">
        <v>133</v>
      </c>
      <c r="E267" s="237" t="s">
        <v>21</v>
      </c>
      <c r="F267" s="238" t="s">
        <v>301</v>
      </c>
      <c r="G267" s="236"/>
      <c r="H267" s="237" t="s">
        <v>21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133</v>
      </c>
      <c r="AU267" s="244" t="s">
        <v>79</v>
      </c>
      <c r="AV267" s="11" t="s">
        <v>77</v>
      </c>
      <c r="AW267" s="11" t="s">
        <v>33</v>
      </c>
      <c r="AX267" s="11" t="s">
        <v>69</v>
      </c>
      <c r="AY267" s="244" t="s">
        <v>121</v>
      </c>
    </row>
    <row r="268" s="12" customFormat="1">
      <c r="B268" s="245"/>
      <c r="C268" s="246"/>
      <c r="D268" s="232" t="s">
        <v>133</v>
      </c>
      <c r="E268" s="247" t="s">
        <v>21</v>
      </c>
      <c r="F268" s="248" t="s">
        <v>77</v>
      </c>
      <c r="G268" s="246"/>
      <c r="H268" s="249">
        <v>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133</v>
      </c>
      <c r="AU268" s="255" t="s">
        <v>79</v>
      </c>
      <c r="AV268" s="12" t="s">
        <v>79</v>
      </c>
      <c r="AW268" s="12" t="s">
        <v>33</v>
      </c>
      <c r="AX268" s="12" t="s">
        <v>77</v>
      </c>
      <c r="AY268" s="255" t="s">
        <v>121</v>
      </c>
    </row>
    <row r="269" s="1" customFormat="1" ht="14.4" customHeight="1">
      <c r="B269" s="45"/>
      <c r="C269" s="220" t="s">
        <v>302</v>
      </c>
      <c r="D269" s="220" t="s">
        <v>124</v>
      </c>
      <c r="E269" s="221" t="s">
        <v>303</v>
      </c>
      <c r="F269" s="222" t="s">
        <v>304</v>
      </c>
      <c r="G269" s="223" t="s">
        <v>267</v>
      </c>
      <c r="H269" s="224">
        <v>1</v>
      </c>
      <c r="I269" s="225"/>
      <c r="J269" s="226">
        <f>ROUND(I269*H269,2)</f>
        <v>0</v>
      </c>
      <c r="K269" s="222" t="s">
        <v>128</v>
      </c>
      <c r="L269" s="71"/>
      <c r="M269" s="227" t="s">
        <v>21</v>
      </c>
      <c r="N269" s="228" t="s">
        <v>40</v>
      </c>
      <c r="O269" s="46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AR269" s="23" t="s">
        <v>268</v>
      </c>
      <c r="AT269" s="23" t="s">
        <v>124</v>
      </c>
      <c r="AU269" s="23" t="s">
        <v>79</v>
      </c>
      <c r="AY269" s="23" t="s">
        <v>121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77</v>
      </c>
      <c r="BK269" s="231">
        <f>ROUND(I269*H269,2)</f>
        <v>0</v>
      </c>
      <c r="BL269" s="23" t="s">
        <v>268</v>
      </c>
      <c r="BM269" s="23" t="s">
        <v>305</v>
      </c>
    </row>
    <row r="270" s="1" customFormat="1">
      <c r="B270" s="45"/>
      <c r="C270" s="73"/>
      <c r="D270" s="232" t="s">
        <v>131</v>
      </c>
      <c r="E270" s="73"/>
      <c r="F270" s="233" t="s">
        <v>304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131</v>
      </c>
      <c r="AU270" s="23" t="s">
        <v>79</v>
      </c>
    </row>
    <row r="271" s="11" customFormat="1">
      <c r="B271" s="235"/>
      <c r="C271" s="236"/>
      <c r="D271" s="232" t="s">
        <v>133</v>
      </c>
      <c r="E271" s="237" t="s">
        <v>21</v>
      </c>
      <c r="F271" s="238" t="s">
        <v>306</v>
      </c>
      <c r="G271" s="236"/>
      <c r="H271" s="237" t="s">
        <v>21</v>
      </c>
      <c r="I271" s="239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133</v>
      </c>
      <c r="AU271" s="244" t="s">
        <v>79</v>
      </c>
      <c r="AV271" s="11" t="s">
        <v>77</v>
      </c>
      <c r="AW271" s="11" t="s">
        <v>33</v>
      </c>
      <c r="AX271" s="11" t="s">
        <v>69</v>
      </c>
      <c r="AY271" s="244" t="s">
        <v>121</v>
      </c>
    </row>
    <row r="272" s="12" customFormat="1">
      <c r="B272" s="245"/>
      <c r="C272" s="246"/>
      <c r="D272" s="232" t="s">
        <v>133</v>
      </c>
      <c r="E272" s="247" t="s">
        <v>21</v>
      </c>
      <c r="F272" s="248" t="s">
        <v>77</v>
      </c>
      <c r="G272" s="246"/>
      <c r="H272" s="249">
        <v>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AT272" s="255" t="s">
        <v>133</v>
      </c>
      <c r="AU272" s="255" t="s">
        <v>79</v>
      </c>
      <c r="AV272" s="12" t="s">
        <v>79</v>
      </c>
      <c r="AW272" s="12" t="s">
        <v>33</v>
      </c>
      <c r="AX272" s="12" t="s">
        <v>77</v>
      </c>
      <c r="AY272" s="255" t="s">
        <v>121</v>
      </c>
    </row>
    <row r="273" s="1" customFormat="1" ht="14.4" customHeight="1">
      <c r="B273" s="45"/>
      <c r="C273" s="220" t="s">
        <v>307</v>
      </c>
      <c r="D273" s="220" t="s">
        <v>124</v>
      </c>
      <c r="E273" s="221" t="s">
        <v>308</v>
      </c>
      <c r="F273" s="222" t="s">
        <v>309</v>
      </c>
      <c r="G273" s="223" t="s">
        <v>267</v>
      </c>
      <c r="H273" s="224">
        <v>1</v>
      </c>
      <c r="I273" s="225"/>
      <c r="J273" s="226">
        <f>ROUND(I273*H273,2)</f>
        <v>0</v>
      </c>
      <c r="K273" s="222" t="s">
        <v>128</v>
      </c>
      <c r="L273" s="71"/>
      <c r="M273" s="227" t="s">
        <v>21</v>
      </c>
      <c r="N273" s="228" t="s">
        <v>40</v>
      </c>
      <c r="O273" s="46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AR273" s="23" t="s">
        <v>268</v>
      </c>
      <c r="AT273" s="23" t="s">
        <v>124</v>
      </c>
      <c r="AU273" s="23" t="s">
        <v>79</v>
      </c>
      <c r="AY273" s="23" t="s">
        <v>121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23" t="s">
        <v>77</v>
      </c>
      <c r="BK273" s="231">
        <f>ROUND(I273*H273,2)</f>
        <v>0</v>
      </c>
      <c r="BL273" s="23" t="s">
        <v>268</v>
      </c>
      <c r="BM273" s="23" t="s">
        <v>310</v>
      </c>
    </row>
    <row r="274" s="1" customFormat="1">
      <c r="B274" s="45"/>
      <c r="C274" s="73"/>
      <c r="D274" s="232" t="s">
        <v>131</v>
      </c>
      <c r="E274" s="73"/>
      <c r="F274" s="233" t="s">
        <v>309</v>
      </c>
      <c r="G274" s="73"/>
      <c r="H274" s="73"/>
      <c r="I274" s="190"/>
      <c r="J274" s="73"/>
      <c r="K274" s="73"/>
      <c r="L274" s="71"/>
      <c r="M274" s="234"/>
      <c r="N274" s="46"/>
      <c r="O274" s="46"/>
      <c r="P274" s="46"/>
      <c r="Q274" s="46"/>
      <c r="R274" s="46"/>
      <c r="S274" s="46"/>
      <c r="T274" s="94"/>
      <c r="AT274" s="23" t="s">
        <v>131</v>
      </c>
      <c r="AU274" s="23" t="s">
        <v>79</v>
      </c>
    </row>
    <row r="275" s="12" customFormat="1">
      <c r="B275" s="245"/>
      <c r="C275" s="246"/>
      <c r="D275" s="232" t="s">
        <v>133</v>
      </c>
      <c r="E275" s="247" t="s">
        <v>21</v>
      </c>
      <c r="F275" s="248" t="s">
        <v>77</v>
      </c>
      <c r="G275" s="246"/>
      <c r="H275" s="249">
        <v>1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133</v>
      </c>
      <c r="AU275" s="255" t="s">
        <v>79</v>
      </c>
      <c r="AV275" s="12" t="s">
        <v>79</v>
      </c>
      <c r="AW275" s="12" t="s">
        <v>33</v>
      </c>
      <c r="AX275" s="12" t="s">
        <v>77</v>
      </c>
      <c r="AY275" s="255" t="s">
        <v>121</v>
      </c>
    </row>
    <row r="276" s="10" customFormat="1" ht="29.88" customHeight="1">
      <c r="B276" s="204"/>
      <c r="C276" s="205"/>
      <c r="D276" s="206" t="s">
        <v>68</v>
      </c>
      <c r="E276" s="218" t="s">
        <v>311</v>
      </c>
      <c r="F276" s="218" t="s">
        <v>312</v>
      </c>
      <c r="G276" s="205"/>
      <c r="H276" s="205"/>
      <c r="I276" s="208"/>
      <c r="J276" s="219">
        <f>BK276</f>
        <v>0</v>
      </c>
      <c r="K276" s="205"/>
      <c r="L276" s="210"/>
      <c r="M276" s="211"/>
      <c r="N276" s="212"/>
      <c r="O276" s="212"/>
      <c r="P276" s="213">
        <f>SUM(P277:P281)</f>
        <v>0</v>
      </c>
      <c r="Q276" s="212"/>
      <c r="R276" s="213">
        <f>SUM(R277:R281)</f>
        <v>0</v>
      </c>
      <c r="S276" s="212"/>
      <c r="T276" s="214">
        <f>SUM(T277:T281)</f>
        <v>0</v>
      </c>
      <c r="AR276" s="215" t="s">
        <v>153</v>
      </c>
      <c r="AT276" s="216" t="s">
        <v>68</v>
      </c>
      <c r="AU276" s="216" t="s">
        <v>77</v>
      </c>
      <c r="AY276" s="215" t="s">
        <v>121</v>
      </c>
      <c r="BK276" s="217">
        <f>SUM(BK277:BK281)</f>
        <v>0</v>
      </c>
    </row>
    <row r="277" s="1" customFormat="1" ht="14.4" customHeight="1">
      <c r="B277" s="45"/>
      <c r="C277" s="220" t="s">
        <v>313</v>
      </c>
      <c r="D277" s="220" t="s">
        <v>124</v>
      </c>
      <c r="E277" s="221" t="s">
        <v>314</v>
      </c>
      <c r="F277" s="222" t="s">
        <v>315</v>
      </c>
      <c r="G277" s="223" t="s">
        <v>267</v>
      </c>
      <c r="H277" s="224">
        <v>1</v>
      </c>
      <c r="I277" s="225"/>
      <c r="J277" s="226">
        <f>ROUND(I277*H277,2)</f>
        <v>0</v>
      </c>
      <c r="K277" s="222" t="s">
        <v>128</v>
      </c>
      <c r="L277" s="71"/>
      <c r="M277" s="227" t="s">
        <v>21</v>
      </c>
      <c r="N277" s="228" t="s">
        <v>40</v>
      </c>
      <c r="O277" s="46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AR277" s="23" t="s">
        <v>268</v>
      </c>
      <c r="AT277" s="23" t="s">
        <v>124</v>
      </c>
      <c r="AU277" s="23" t="s">
        <v>79</v>
      </c>
      <c r="AY277" s="23" t="s">
        <v>121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23" t="s">
        <v>77</v>
      </c>
      <c r="BK277" s="231">
        <f>ROUND(I277*H277,2)</f>
        <v>0</v>
      </c>
      <c r="BL277" s="23" t="s">
        <v>268</v>
      </c>
      <c r="BM277" s="23" t="s">
        <v>316</v>
      </c>
    </row>
    <row r="278" s="1" customFormat="1">
      <c r="B278" s="45"/>
      <c r="C278" s="73"/>
      <c r="D278" s="232" t="s">
        <v>131</v>
      </c>
      <c r="E278" s="73"/>
      <c r="F278" s="233" t="s">
        <v>315</v>
      </c>
      <c r="G278" s="73"/>
      <c r="H278" s="73"/>
      <c r="I278" s="190"/>
      <c r="J278" s="73"/>
      <c r="K278" s="73"/>
      <c r="L278" s="71"/>
      <c r="M278" s="234"/>
      <c r="N278" s="46"/>
      <c r="O278" s="46"/>
      <c r="P278" s="46"/>
      <c r="Q278" s="46"/>
      <c r="R278" s="46"/>
      <c r="S278" s="46"/>
      <c r="T278" s="94"/>
      <c r="AT278" s="23" t="s">
        <v>131</v>
      </c>
      <c r="AU278" s="23" t="s">
        <v>79</v>
      </c>
    </row>
    <row r="279" s="11" customFormat="1">
      <c r="B279" s="235"/>
      <c r="C279" s="236"/>
      <c r="D279" s="232" t="s">
        <v>133</v>
      </c>
      <c r="E279" s="237" t="s">
        <v>21</v>
      </c>
      <c r="F279" s="238" t="s">
        <v>317</v>
      </c>
      <c r="G279" s="236"/>
      <c r="H279" s="237" t="s">
        <v>21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133</v>
      </c>
      <c r="AU279" s="244" t="s">
        <v>79</v>
      </c>
      <c r="AV279" s="11" t="s">
        <v>77</v>
      </c>
      <c r="AW279" s="11" t="s">
        <v>33</v>
      </c>
      <c r="AX279" s="11" t="s">
        <v>69</v>
      </c>
      <c r="AY279" s="244" t="s">
        <v>121</v>
      </c>
    </row>
    <row r="280" s="11" customFormat="1">
      <c r="B280" s="235"/>
      <c r="C280" s="236"/>
      <c r="D280" s="232" t="s">
        <v>133</v>
      </c>
      <c r="E280" s="237" t="s">
        <v>21</v>
      </c>
      <c r="F280" s="238" t="s">
        <v>318</v>
      </c>
      <c r="G280" s="236"/>
      <c r="H280" s="237" t="s">
        <v>21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AT280" s="244" t="s">
        <v>133</v>
      </c>
      <c r="AU280" s="244" t="s">
        <v>79</v>
      </c>
      <c r="AV280" s="11" t="s">
        <v>77</v>
      </c>
      <c r="AW280" s="11" t="s">
        <v>33</v>
      </c>
      <c r="AX280" s="11" t="s">
        <v>69</v>
      </c>
      <c r="AY280" s="244" t="s">
        <v>121</v>
      </c>
    </row>
    <row r="281" s="12" customFormat="1">
      <c r="B281" s="245"/>
      <c r="C281" s="246"/>
      <c r="D281" s="232" t="s">
        <v>133</v>
      </c>
      <c r="E281" s="247" t="s">
        <v>21</v>
      </c>
      <c r="F281" s="248" t="s">
        <v>77</v>
      </c>
      <c r="G281" s="246"/>
      <c r="H281" s="249">
        <v>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AT281" s="255" t="s">
        <v>133</v>
      </c>
      <c r="AU281" s="255" t="s">
        <v>79</v>
      </c>
      <c r="AV281" s="12" t="s">
        <v>79</v>
      </c>
      <c r="AW281" s="12" t="s">
        <v>33</v>
      </c>
      <c r="AX281" s="12" t="s">
        <v>77</v>
      </c>
      <c r="AY281" s="255" t="s">
        <v>121</v>
      </c>
    </row>
    <row r="282" s="10" customFormat="1" ht="29.88" customHeight="1">
      <c r="B282" s="204"/>
      <c r="C282" s="205"/>
      <c r="D282" s="206" t="s">
        <v>68</v>
      </c>
      <c r="E282" s="218" t="s">
        <v>319</v>
      </c>
      <c r="F282" s="218" t="s">
        <v>320</v>
      </c>
      <c r="G282" s="205"/>
      <c r="H282" s="205"/>
      <c r="I282" s="208"/>
      <c r="J282" s="219">
        <f>BK282</f>
        <v>0</v>
      </c>
      <c r="K282" s="205"/>
      <c r="L282" s="210"/>
      <c r="M282" s="211"/>
      <c r="N282" s="212"/>
      <c r="O282" s="212"/>
      <c r="P282" s="213">
        <f>SUM(P283:P335)</f>
        <v>0</v>
      </c>
      <c r="Q282" s="212"/>
      <c r="R282" s="213">
        <f>SUM(R283:R335)</f>
        <v>0.088649999999999993</v>
      </c>
      <c r="S282" s="212"/>
      <c r="T282" s="214">
        <f>SUM(T283:T335)</f>
        <v>0</v>
      </c>
      <c r="AR282" s="215" t="s">
        <v>153</v>
      </c>
      <c r="AT282" s="216" t="s">
        <v>68</v>
      </c>
      <c r="AU282" s="216" t="s">
        <v>77</v>
      </c>
      <c r="AY282" s="215" t="s">
        <v>121</v>
      </c>
      <c r="BK282" s="217">
        <f>SUM(BK283:BK335)</f>
        <v>0</v>
      </c>
    </row>
    <row r="283" s="1" customFormat="1" ht="14.4" customHeight="1">
      <c r="B283" s="45"/>
      <c r="C283" s="220" t="s">
        <v>321</v>
      </c>
      <c r="D283" s="220" t="s">
        <v>124</v>
      </c>
      <c r="E283" s="221" t="s">
        <v>322</v>
      </c>
      <c r="F283" s="222" t="s">
        <v>323</v>
      </c>
      <c r="G283" s="223" t="s">
        <v>267</v>
      </c>
      <c r="H283" s="224">
        <v>1</v>
      </c>
      <c r="I283" s="225"/>
      <c r="J283" s="226">
        <f>ROUND(I283*H283,2)</f>
        <v>0</v>
      </c>
      <c r="K283" s="222" t="s">
        <v>21</v>
      </c>
      <c r="L283" s="71"/>
      <c r="M283" s="227" t="s">
        <v>21</v>
      </c>
      <c r="N283" s="228" t="s">
        <v>40</v>
      </c>
      <c r="O283" s="46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3" t="s">
        <v>129</v>
      </c>
      <c r="AT283" s="23" t="s">
        <v>124</v>
      </c>
      <c r="AU283" s="23" t="s">
        <v>79</v>
      </c>
      <c r="AY283" s="23" t="s">
        <v>121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77</v>
      </c>
      <c r="BK283" s="231">
        <f>ROUND(I283*H283,2)</f>
        <v>0</v>
      </c>
      <c r="BL283" s="23" t="s">
        <v>129</v>
      </c>
      <c r="BM283" s="23" t="s">
        <v>324</v>
      </c>
    </row>
    <row r="284" s="1" customFormat="1">
      <c r="B284" s="45"/>
      <c r="C284" s="73"/>
      <c r="D284" s="232" t="s">
        <v>131</v>
      </c>
      <c r="E284" s="73"/>
      <c r="F284" s="233" t="s">
        <v>323</v>
      </c>
      <c r="G284" s="73"/>
      <c r="H284" s="73"/>
      <c r="I284" s="190"/>
      <c r="J284" s="73"/>
      <c r="K284" s="73"/>
      <c r="L284" s="71"/>
      <c r="M284" s="234"/>
      <c r="N284" s="46"/>
      <c r="O284" s="46"/>
      <c r="P284" s="46"/>
      <c r="Q284" s="46"/>
      <c r="R284" s="46"/>
      <c r="S284" s="46"/>
      <c r="T284" s="94"/>
      <c r="AT284" s="23" t="s">
        <v>131</v>
      </c>
      <c r="AU284" s="23" t="s">
        <v>79</v>
      </c>
    </row>
    <row r="285" s="11" customFormat="1">
      <c r="B285" s="235"/>
      <c r="C285" s="236"/>
      <c r="D285" s="232" t="s">
        <v>133</v>
      </c>
      <c r="E285" s="237" t="s">
        <v>21</v>
      </c>
      <c r="F285" s="238" t="s">
        <v>325</v>
      </c>
      <c r="G285" s="236"/>
      <c r="H285" s="237" t="s">
        <v>21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133</v>
      </c>
      <c r="AU285" s="244" t="s">
        <v>79</v>
      </c>
      <c r="AV285" s="11" t="s">
        <v>77</v>
      </c>
      <c r="AW285" s="11" t="s">
        <v>33</v>
      </c>
      <c r="AX285" s="11" t="s">
        <v>69</v>
      </c>
      <c r="AY285" s="244" t="s">
        <v>121</v>
      </c>
    </row>
    <row r="286" s="11" customFormat="1">
      <c r="B286" s="235"/>
      <c r="C286" s="236"/>
      <c r="D286" s="232" t="s">
        <v>133</v>
      </c>
      <c r="E286" s="237" t="s">
        <v>21</v>
      </c>
      <c r="F286" s="238" t="s">
        <v>326</v>
      </c>
      <c r="G286" s="236"/>
      <c r="H286" s="237" t="s">
        <v>21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133</v>
      </c>
      <c r="AU286" s="244" t="s">
        <v>79</v>
      </c>
      <c r="AV286" s="11" t="s">
        <v>77</v>
      </c>
      <c r="AW286" s="11" t="s">
        <v>33</v>
      </c>
      <c r="AX286" s="11" t="s">
        <v>69</v>
      </c>
      <c r="AY286" s="244" t="s">
        <v>121</v>
      </c>
    </row>
    <row r="287" s="12" customFormat="1">
      <c r="B287" s="245"/>
      <c r="C287" s="246"/>
      <c r="D287" s="232" t="s">
        <v>133</v>
      </c>
      <c r="E287" s="247" t="s">
        <v>21</v>
      </c>
      <c r="F287" s="248" t="s">
        <v>77</v>
      </c>
      <c r="G287" s="246"/>
      <c r="H287" s="249">
        <v>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133</v>
      </c>
      <c r="AU287" s="255" t="s">
        <v>79</v>
      </c>
      <c r="AV287" s="12" t="s">
        <v>79</v>
      </c>
      <c r="AW287" s="12" t="s">
        <v>33</v>
      </c>
      <c r="AX287" s="12" t="s">
        <v>77</v>
      </c>
      <c r="AY287" s="255" t="s">
        <v>121</v>
      </c>
    </row>
    <row r="288" s="1" customFormat="1" ht="22.8" customHeight="1">
      <c r="B288" s="45"/>
      <c r="C288" s="220" t="s">
        <v>327</v>
      </c>
      <c r="D288" s="220" t="s">
        <v>124</v>
      </c>
      <c r="E288" s="221" t="s">
        <v>328</v>
      </c>
      <c r="F288" s="222" t="s">
        <v>329</v>
      </c>
      <c r="G288" s="223" t="s">
        <v>267</v>
      </c>
      <c r="H288" s="224">
        <v>1</v>
      </c>
      <c r="I288" s="225"/>
      <c r="J288" s="226">
        <f>ROUND(I288*H288,2)</f>
        <v>0</v>
      </c>
      <c r="K288" s="222" t="s">
        <v>21</v>
      </c>
      <c r="L288" s="71"/>
      <c r="M288" s="227" t="s">
        <v>21</v>
      </c>
      <c r="N288" s="228" t="s">
        <v>40</v>
      </c>
      <c r="O288" s="46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" t="s">
        <v>129</v>
      </c>
      <c r="AT288" s="23" t="s">
        <v>124</v>
      </c>
      <c r="AU288" s="23" t="s">
        <v>79</v>
      </c>
      <c r="AY288" s="23" t="s">
        <v>121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77</v>
      </c>
      <c r="BK288" s="231">
        <f>ROUND(I288*H288,2)</f>
        <v>0</v>
      </c>
      <c r="BL288" s="23" t="s">
        <v>129</v>
      </c>
      <c r="BM288" s="23" t="s">
        <v>330</v>
      </c>
    </row>
    <row r="289" s="1" customFormat="1">
      <c r="B289" s="45"/>
      <c r="C289" s="73"/>
      <c r="D289" s="232" t="s">
        <v>131</v>
      </c>
      <c r="E289" s="73"/>
      <c r="F289" s="233" t="s">
        <v>331</v>
      </c>
      <c r="G289" s="73"/>
      <c r="H289" s="73"/>
      <c r="I289" s="190"/>
      <c r="J289" s="73"/>
      <c r="K289" s="73"/>
      <c r="L289" s="71"/>
      <c r="M289" s="234"/>
      <c r="N289" s="46"/>
      <c r="O289" s="46"/>
      <c r="P289" s="46"/>
      <c r="Q289" s="46"/>
      <c r="R289" s="46"/>
      <c r="S289" s="46"/>
      <c r="T289" s="94"/>
      <c r="AT289" s="23" t="s">
        <v>131</v>
      </c>
      <c r="AU289" s="23" t="s">
        <v>79</v>
      </c>
    </row>
    <row r="290" s="1" customFormat="1" ht="34.2" customHeight="1">
      <c r="B290" s="45"/>
      <c r="C290" s="220" t="s">
        <v>332</v>
      </c>
      <c r="D290" s="220" t="s">
        <v>124</v>
      </c>
      <c r="E290" s="221" t="s">
        <v>333</v>
      </c>
      <c r="F290" s="222" t="s">
        <v>334</v>
      </c>
      <c r="G290" s="223" t="s">
        <v>267</v>
      </c>
      <c r="H290" s="224">
        <v>1</v>
      </c>
      <c r="I290" s="225"/>
      <c r="J290" s="226">
        <f>ROUND(I290*H290,2)</f>
        <v>0</v>
      </c>
      <c r="K290" s="222" t="s">
        <v>21</v>
      </c>
      <c r="L290" s="71"/>
      <c r="M290" s="227" t="s">
        <v>21</v>
      </c>
      <c r="N290" s="228" t="s">
        <v>40</v>
      </c>
      <c r="O290" s="46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AR290" s="23" t="s">
        <v>129</v>
      </c>
      <c r="AT290" s="23" t="s">
        <v>124</v>
      </c>
      <c r="AU290" s="23" t="s">
        <v>79</v>
      </c>
      <c r="AY290" s="23" t="s">
        <v>121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77</v>
      </c>
      <c r="BK290" s="231">
        <f>ROUND(I290*H290,2)</f>
        <v>0</v>
      </c>
      <c r="BL290" s="23" t="s">
        <v>129</v>
      </c>
      <c r="BM290" s="23" t="s">
        <v>335</v>
      </c>
    </row>
    <row r="291" s="1" customFormat="1">
      <c r="B291" s="45"/>
      <c r="C291" s="73"/>
      <c r="D291" s="232" t="s">
        <v>131</v>
      </c>
      <c r="E291" s="73"/>
      <c r="F291" s="233" t="s">
        <v>334</v>
      </c>
      <c r="G291" s="73"/>
      <c r="H291" s="73"/>
      <c r="I291" s="190"/>
      <c r="J291" s="73"/>
      <c r="K291" s="73"/>
      <c r="L291" s="71"/>
      <c r="M291" s="234"/>
      <c r="N291" s="46"/>
      <c r="O291" s="46"/>
      <c r="P291" s="46"/>
      <c r="Q291" s="46"/>
      <c r="R291" s="46"/>
      <c r="S291" s="46"/>
      <c r="T291" s="94"/>
      <c r="AT291" s="23" t="s">
        <v>131</v>
      </c>
      <c r="AU291" s="23" t="s">
        <v>79</v>
      </c>
    </row>
    <row r="292" s="12" customFormat="1">
      <c r="B292" s="245"/>
      <c r="C292" s="246"/>
      <c r="D292" s="232" t="s">
        <v>133</v>
      </c>
      <c r="E292" s="247" t="s">
        <v>21</v>
      </c>
      <c r="F292" s="248" t="s">
        <v>77</v>
      </c>
      <c r="G292" s="246"/>
      <c r="H292" s="249">
        <v>1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133</v>
      </c>
      <c r="AU292" s="255" t="s">
        <v>79</v>
      </c>
      <c r="AV292" s="12" t="s">
        <v>79</v>
      </c>
      <c r="AW292" s="12" t="s">
        <v>33</v>
      </c>
      <c r="AX292" s="12" t="s">
        <v>77</v>
      </c>
      <c r="AY292" s="255" t="s">
        <v>121</v>
      </c>
    </row>
    <row r="293" s="1" customFormat="1" ht="22.8" customHeight="1">
      <c r="B293" s="45"/>
      <c r="C293" s="220" t="s">
        <v>336</v>
      </c>
      <c r="D293" s="220" t="s">
        <v>124</v>
      </c>
      <c r="E293" s="221" t="s">
        <v>337</v>
      </c>
      <c r="F293" s="222" t="s">
        <v>338</v>
      </c>
      <c r="G293" s="223" t="s">
        <v>339</v>
      </c>
      <c r="H293" s="224">
        <v>240</v>
      </c>
      <c r="I293" s="225"/>
      <c r="J293" s="226">
        <f>ROUND(I293*H293,2)</f>
        <v>0</v>
      </c>
      <c r="K293" s="222" t="s">
        <v>21</v>
      </c>
      <c r="L293" s="71"/>
      <c r="M293" s="227" t="s">
        <v>21</v>
      </c>
      <c r="N293" s="228" t="s">
        <v>40</v>
      </c>
      <c r="O293" s="4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" t="s">
        <v>129</v>
      </c>
      <c r="AT293" s="23" t="s">
        <v>124</v>
      </c>
      <c r="AU293" s="23" t="s">
        <v>79</v>
      </c>
      <c r="AY293" s="23" t="s">
        <v>121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77</v>
      </c>
      <c r="BK293" s="231">
        <f>ROUND(I293*H293,2)</f>
        <v>0</v>
      </c>
      <c r="BL293" s="23" t="s">
        <v>129</v>
      </c>
      <c r="BM293" s="23" t="s">
        <v>340</v>
      </c>
    </row>
    <row r="294" s="1" customFormat="1">
      <c r="B294" s="45"/>
      <c r="C294" s="73"/>
      <c r="D294" s="232" t="s">
        <v>131</v>
      </c>
      <c r="E294" s="73"/>
      <c r="F294" s="233" t="s">
        <v>338</v>
      </c>
      <c r="G294" s="73"/>
      <c r="H294" s="73"/>
      <c r="I294" s="190"/>
      <c r="J294" s="73"/>
      <c r="K294" s="73"/>
      <c r="L294" s="71"/>
      <c r="M294" s="234"/>
      <c r="N294" s="46"/>
      <c r="O294" s="46"/>
      <c r="P294" s="46"/>
      <c r="Q294" s="46"/>
      <c r="R294" s="46"/>
      <c r="S294" s="46"/>
      <c r="T294" s="94"/>
      <c r="AT294" s="23" t="s">
        <v>131</v>
      </c>
      <c r="AU294" s="23" t="s">
        <v>79</v>
      </c>
    </row>
    <row r="295" s="12" customFormat="1">
      <c r="B295" s="245"/>
      <c r="C295" s="246"/>
      <c r="D295" s="232" t="s">
        <v>133</v>
      </c>
      <c r="E295" s="247" t="s">
        <v>21</v>
      </c>
      <c r="F295" s="248" t="s">
        <v>341</v>
      </c>
      <c r="G295" s="246"/>
      <c r="H295" s="249">
        <v>240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133</v>
      </c>
      <c r="AU295" s="255" t="s">
        <v>79</v>
      </c>
      <c r="AV295" s="12" t="s">
        <v>79</v>
      </c>
      <c r="AW295" s="12" t="s">
        <v>33</v>
      </c>
      <c r="AX295" s="12" t="s">
        <v>77</v>
      </c>
      <c r="AY295" s="255" t="s">
        <v>121</v>
      </c>
    </row>
    <row r="296" s="1" customFormat="1" ht="22.8" customHeight="1">
      <c r="B296" s="45"/>
      <c r="C296" s="220" t="s">
        <v>342</v>
      </c>
      <c r="D296" s="220" t="s">
        <v>124</v>
      </c>
      <c r="E296" s="221" t="s">
        <v>343</v>
      </c>
      <c r="F296" s="222" t="s">
        <v>344</v>
      </c>
      <c r="G296" s="223" t="s">
        <v>339</v>
      </c>
      <c r="H296" s="224">
        <v>240</v>
      </c>
      <c r="I296" s="225"/>
      <c r="J296" s="226">
        <f>ROUND(I296*H296,2)</f>
        <v>0</v>
      </c>
      <c r="K296" s="222" t="s">
        <v>21</v>
      </c>
      <c r="L296" s="71"/>
      <c r="M296" s="227" t="s">
        <v>21</v>
      </c>
      <c r="N296" s="228" t="s">
        <v>40</v>
      </c>
      <c r="O296" s="4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" t="s">
        <v>129</v>
      </c>
      <c r="AT296" s="23" t="s">
        <v>124</v>
      </c>
      <c r="AU296" s="23" t="s">
        <v>79</v>
      </c>
      <c r="AY296" s="23" t="s">
        <v>121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77</v>
      </c>
      <c r="BK296" s="231">
        <f>ROUND(I296*H296,2)</f>
        <v>0</v>
      </c>
      <c r="BL296" s="23" t="s">
        <v>129</v>
      </c>
      <c r="BM296" s="23" t="s">
        <v>345</v>
      </c>
    </row>
    <row r="297" s="1" customFormat="1">
      <c r="B297" s="45"/>
      <c r="C297" s="73"/>
      <c r="D297" s="232" t="s">
        <v>131</v>
      </c>
      <c r="E297" s="73"/>
      <c r="F297" s="233" t="s">
        <v>344</v>
      </c>
      <c r="G297" s="73"/>
      <c r="H297" s="73"/>
      <c r="I297" s="190"/>
      <c r="J297" s="73"/>
      <c r="K297" s="73"/>
      <c r="L297" s="71"/>
      <c r="M297" s="234"/>
      <c r="N297" s="46"/>
      <c r="O297" s="46"/>
      <c r="P297" s="46"/>
      <c r="Q297" s="46"/>
      <c r="R297" s="46"/>
      <c r="S297" s="46"/>
      <c r="T297" s="94"/>
      <c r="AT297" s="23" t="s">
        <v>131</v>
      </c>
      <c r="AU297" s="23" t="s">
        <v>79</v>
      </c>
    </row>
    <row r="298" s="12" customFormat="1">
      <c r="B298" s="245"/>
      <c r="C298" s="246"/>
      <c r="D298" s="232" t="s">
        <v>133</v>
      </c>
      <c r="E298" s="247" t="s">
        <v>21</v>
      </c>
      <c r="F298" s="248" t="s">
        <v>341</v>
      </c>
      <c r="G298" s="246"/>
      <c r="H298" s="249">
        <v>240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AT298" s="255" t="s">
        <v>133</v>
      </c>
      <c r="AU298" s="255" t="s">
        <v>79</v>
      </c>
      <c r="AV298" s="12" t="s">
        <v>79</v>
      </c>
      <c r="AW298" s="12" t="s">
        <v>33</v>
      </c>
      <c r="AX298" s="12" t="s">
        <v>77</v>
      </c>
      <c r="AY298" s="255" t="s">
        <v>121</v>
      </c>
    </row>
    <row r="299" s="1" customFormat="1" ht="22.8" customHeight="1">
      <c r="B299" s="45"/>
      <c r="C299" s="220" t="s">
        <v>346</v>
      </c>
      <c r="D299" s="220" t="s">
        <v>124</v>
      </c>
      <c r="E299" s="221" t="s">
        <v>347</v>
      </c>
      <c r="F299" s="222" t="s">
        <v>348</v>
      </c>
      <c r="G299" s="223" t="s">
        <v>267</v>
      </c>
      <c r="H299" s="224">
        <v>1</v>
      </c>
      <c r="I299" s="225"/>
      <c r="J299" s="226">
        <f>ROUND(I299*H299,2)</f>
        <v>0</v>
      </c>
      <c r="K299" s="222" t="s">
        <v>21</v>
      </c>
      <c r="L299" s="71"/>
      <c r="M299" s="227" t="s">
        <v>21</v>
      </c>
      <c r="N299" s="228" t="s">
        <v>40</v>
      </c>
      <c r="O299" s="46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AR299" s="23" t="s">
        <v>129</v>
      </c>
      <c r="AT299" s="23" t="s">
        <v>124</v>
      </c>
      <c r="AU299" s="23" t="s">
        <v>79</v>
      </c>
      <c r="AY299" s="23" t="s">
        <v>121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77</v>
      </c>
      <c r="BK299" s="231">
        <f>ROUND(I299*H299,2)</f>
        <v>0</v>
      </c>
      <c r="BL299" s="23" t="s">
        <v>129</v>
      </c>
      <c r="BM299" s="23" t="s">
        <v>349</v>
      </c>
    </row>
    <row r="300" s="1" customFormat="1">
      <c r="B300" s="45"/>
      <c r="C300" s="73"/>
      <c r="D300" s="232" t="s">
        <v>131</v>
      </c>
      <c r="E300" s="73"/>
      <c r="F300" s="233" t="s">
        <v>348</v>
      </c>
      <c r="G300" s="73"/>
      <c r="H300" s="73"/>
      <c r="I300" s="190"/>
      <c r="J300" s="73"/>
      <c r="K300" s="73"/>
      <c r="L300" s="71"/>
      <c r="M300" s="234"/>
      <c r="N300" s="46"/>
      <c r="O300" s="46"/>
      <c r="P300" s="46"/>
      <c r="Q300" s="46"/>
      <c r="R300" s="46"/>
      <c r="S300" s="46"/>
      <c r="T300" s="94"/>
      <c r="AT300" s="23" t="s">
        <v>131</v>
      </c>
      <c r="AU300" s="23" t="s">
        <v>79</v>
      </c>
    </row>
    <row r="301" s="12" customFormat="1">
      <c r="B301" s="245"/>
      <c r="C301" s="246"/>
      <c r="D301" s="232" t="s">
        <v>133</v>
      </c>
      <c r="E301" s="247" t="s">
        <v>21</v>
      </c>
      <c r="F301" s="248" t="s">
        <v>77</v>
      </c>
      <c r="G301" s="246"/>
      <c r="H301" s="249">
        <v>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133</v>
      </c>
      <c r="AU301" s="255" t="s">
        <v>79</v>
      </c>
      <c r="AV301" s="12" t="s">
        <v>79</v>
      </c>
      <c r="AW301" s="12" t="s">
        <v>33</v>
      </c>
      <c r="AX301" s="12" t="s">
        <v>77</v>
      </c>
      <c r="AY301" s="255" t="s">
        <v>121</v>
      </c>
    </row>
    <row r="302" s="1" customFormat="1" ht="14.4" customHeight="1">
      <c r="B302" s="45"/>
      <c r="C302" s="220" t="s">
        <v>350</v>
      </c>
      <c r="D302" s="220" t="s">
        <v>124</v>
      </c>
      <c r="E302" s="221" t="s">
        <v>351</v>
      </c>
      <c r="F302" s="222" t="s">
        <v>352</v>
      </c>
      <c r="G302" s="223" t="s">
        <v>267</v>
      </c>
      <c r="H302" s="224">
        <v>1</v>
      </c>
      <c r="I302" s="225"/>
      <c r="J302" s="226">
        <f>ROUND(I302*H302,2)</f>
        <v>0</v>
      </c>
      <c r="K302" s="222" t="s">
        <v>21</v>
      </c>
      <c r="L302" s="71"/>
      <c r="M302" s="227" t="s">
        <v>21</v>
      </c>
      <c r="N302" s="228" t="s">
        <v>40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129</v>
      </c>
      <c r="AT302" s="23" t="s">
        <v>124</v>
      </c>
      <c r="AU302" s="23" t="s">
        <v>79</v>
      </c>
      <c r="AY302" s="23" t="s">
        <v>121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77</v>
      </c>
      <c r="BK302" s="231">
        <f>ROUND(I302*H302,2)</f>
        <v>0</v>
      </c>
      <c r="BL302" s="23" t="s">
        <v>129</v>
      </c>
      <c r="BM302" s="23" t="s">
        <v>353</v>
      </c>
    </row>
    <row r="303" s="1" customFormat="1">
      <c r="B303" s="45"/>
      <c r="C303" s="73"/>
      <c r="D303" s="232" t="s">
        <v>131</v>
      </c>
      <c r="E303" s="73"/>
      <c r="F303" s="233" t="s">
        <v>354</v>
      </c>
      <c r="G303" s="73"/>
      <c r="H303" s="73"/>
      <c r="I303" s="190"/>
      <c r="J303" s="73"/>
      <c r="K303" s="73"/>
      <c r="L303" s="71"/>
      <c r="M303" s="234"/>
      <c r="N303" s="46"/>
      <c r="O303" s="46"/>
      <c r="P303" s="46"/>
      <c r="Q303" s="46"/>
      <c r="R303" s="46"/>
      <c r="S303" s="46"/>
      <c r="T303" s="94"/>
      <c r="AT303" s="23" t="s">
        <v>131</v>
      </c>
      <c r="AU303" s="23" t="s">
        <v>79</v>
      </c>
    </row>
    <row r="304" s="12" customFormat="1">
      <c r="B304" s="245"/>
      <c r="C304" s="246"/>
      <c r="D304" s="232" t="s">
        <v>133</v>
      </c>
      <c r="E304" s="247" t="s">
        <v>21</v>
      </c>
      <c r="F304" s="248" t="s">
        <v>77</v>
      </c>
      <c r="G304" s="246"/>
      <c r="H304" s="249">
        <v>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AT304" s="255" t="s">
        <v>133</v>
      </c>
      <c r="AU304" s="255" t="s">
        <v>79</v>
      </c>
      <c r="AV304" s="12" t="s">
        <v>79</v>
      </c>
      <c r="AW304" s="12" t="s">
        <v>33</v>
      </c>
      <c r="AX304" s="12" t="s">
        <v>77</v>
      </c>
      <c r="AY304" s="255" t="s">
        <v>121</v>
      </c>
    </row>
    <row r="305" s="1" customFormat="1" ht="14.4" customHeight="1">
      <c r="B305" s="45"/>
      <c r="C305" s="220" t="s">
        <v>355</v>
      </c>
      <c r="D305" s="220" t="s">
        <v>124</v>
      </c>
      <c r="E305" s="221" t="s">
        <v>356</v>
      </c>
      <c r="F305" s="222" t="s">
        <v>357</v>
      </c>
      <c r="G305" s="223" t="s">
        <v>267</v>
      </c>
      <c r="H305" s="224">
        <v>1</v>
      </c>
      <c r="I305" s="225"/>
      <c r="J305" s="226">
        <f>ROUND(I305*H305,2)</f>
        <v>0</v>
      </c>
      <c r="K305" s="222" t="s">
        <v>21</v>
      </c>
      <c r="L305" s="71"/>
      <c r="M305" s="227" t="s">
        <v>21</v>
      </c>
      <c r="N305" s="228" t="s">
        <v>40</v>
      </c>
      <c r="O305" s="46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AR305" s="23" t="s">
        <v>129</v>
      </c>
      <c r="AT305" s="23" t="s">
        <v>124</v>
      </c>
      <c r="AU305" s="23" t="s">
        <v>79</v>
      </c>
      <c r="AY305" s="23" t="s">
        <v>121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77</v>
      </c>
      <c r="BK305" s="231">
        <f>ROUND(I305*H305,2)</f>
        <v>0</v>
      </c>
      <c r="BL305" s="23" t="s">
        <v>129</v>
      </c>
      <c r="BM305" s="23" t="s">
        <v>358</v>
      </c>
    </row>
    <row r="306" s="1" customFormat="1">
      <c r="B306" s="45"/>
      <c r="C306" s="73"/>
      <c r="D306" s="232" t="s">
        <v>131</v>
      </c>
      <c r="E306" s="73"/>
      <c r="F306" s="233" t="s">
        <v>359</v>
      </c>
      <c r="G306" s="73"/>
      <c r="H306" s="73"/>
      <c r="I306" s="190"/>
      <c r="J306" s="73"/>
      <c r="K306" s="73"/>
      <c r="L306" s="71"/>
      <c r="M306" s="234"/>
      <c r="N306" s="46"/>
      <c r="O306" s="46"/>
      <c r="P306" s="46"/>
      <c r="Q306" s="46"/>
      <c r="R306" s="46"/>
      <c r="S306" s="46"/>
      <c r="T306" s="94"/>
      <c r="AT306" s="23" t="s">
        <v>131</v>
      </c>
      <c r="AU306" s="23" t="s">
        <v>79</v>
      </c>
    </row>
    <row r="307" s="12" customFormat="1">
      <c r="B307" s="245"/>
      <c r="C307" s="246"/>
      <c r="D307" s="232" t="s">
        <v>133</v>
      </c>
      <c r="E307" s="247" t="s">
        <v>21</v>
      </c>
      <c r="F307" s="248" t="s">
        <v>77</v>
      </c>
      <c r="G307" s="246"/>
      <c r="H307" s="249">
        <v>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AT307" s="255" t="s">
        <v>133</v>
      </c>
      <c r="AU307" s="255" t="s">
        <v>79</v>
      </c>
      <c r="AV307" s="12" t="s">
        <v>79</v>
      </c>
      <c r="AW307" s="12" t="s">
        <v>33</v>
      </c>
      <c r="AX307" s="12" t="s">
        <v>77</v>
      </c>
      <c r="AY307" s="255" t="s">
        <v>121</v>
      </c>
    </row>
    <row r="308" s="1" customFormat="1" ht="22.8" customHeight="1">
      <c r="B308" s="45"/>
      <c r="C308" s="220" t="s">
        <v>360</v>
      </c>
      <c r="D308" s="220" t="s">
        <v>124</v>
      </c>
      <c r="E308" s="221" t="s">
        <v>361</v>
      </c>
      <c r="F308" s="222" t="s">
        <v>362</v>
      </c>
      <c r="G308" s="223" t="s">
        <v>267</v>
      </c>
      <c r="H308" s="224">
        <v>1</v>
      </c>
      <c r="I308" s="225"/>
      <c r="J308" s="226">
        <f>ROUND(I308*H308,2)</f>
        <v>0</v>
      </c>
      <c r="K308" s="222" t="s">
        <v>21</v>
      </c>
      <c r="L308" s="71"/>
      <c r="M308" s="227" t="s">
        <v>21</v>
      </c>
      <c r="N308" s="228" t="s">
        <v>40</v>
      </c>
      <c r="O308" s="46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AR308" s="23" t="s">
        <v>129</v>
      </c>
      <c r="AT308" s="23" t="s">
        <v>124</v>
      </c>
      <c r="AU308" s="23" t="s">
        <v>79</v>
      </c>
      <c r="AY308" s="23" t="s">
        <v>121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77</v>
      </c>
      <c r="BK308" s="231">
        <f>ROUND(I308*H308,2)</f>
        <v>0</v>
      </c>
      <c r="BL308" s="23" t="s">
        <v>129</v>
      </c>
      <c r="BM308" s="23" t="s">
        <v>363</v>
      </c>
    </row>
    <row r="309" s="1" customFormat="1">
      <c r="B309" s="45"/>
      <c r="C309" s="73"/>
      <c r="D309" s="232" t="s">
        <v>131</v>
      </c>
      <c r="E309" s="73"/>
      <c r="F309" s="233" t="s">
        <v>362</v>
      </c>
      <c r="G309" s="73"/>
      <c r="H309" s="73"/>
      <c r="I309" s="190"/>
      <c r="J309" s="73"/>
      <c r="K309" s="73"/>
      <c r="L309" s="71"/>
      <c r="M309" s="234"/>
      <c r="N309" s="46"/>
      <c r="O309" s="46"/>
      <c r="P309" s="46"/>
      <c r="Q309" s="46"/>
      <c r="R309" s="46"/>
      <c r="S309" s="46"/>
      <c r="T309" s="94"/>
      <c r="AT309" s="23" t="s">
        <v>131</v>
      </c>
      <c r="AU309" s="23" t="s">
        <v>79</v>
      </c>
    </row>
    <row r="310" s="1" customFormat="1" ht="14.4" customHeight="1">
      <c r="B310" s="45"/>
      <c r="C310" s="220" t="s">
        <v>364</v>
      </c>
      <c r="D310" s="220" t="s">
        <v>124</v>
      </c>
      <c r="E310" s="221" t="s">
        <v>365</v>
      </c>
      <c r="F310" s="222" t="s">
        <v>366</v>
      </c>
      <c r="G310" s="223" t="s">
        <v>267</v>
      </c>
      <c r="H310" s="224">
        <v>1</v>
      </c>
      <c r="I310" s="225"/>
      <c r="J310" s="226">
        <f>ROUND(I310*H310,2)</f>
        <v>0</v>
      </c>
      <c r="K310" s="222" t="s">
        <v>21</v>
      </c>
      <c r="L310" s="71"/>
      <c r="M310" s="227" t="s">
        <v>21</v>
      </c>
      <c r="N310" s="228" t="s">
        <v>40</v>
      </c>
      <c r="O310" s="46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AR310" s="23" t="s">
        <v>129</v>
      </c>
      <c r="AT310" s="23" t="s">
        <v>124</v>
      </c>
      <c r="AU310" s="23" t="s">
        <v>79</v>
      </c>
      <c r="AY310" s="23" t="s">
        <v>121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77</v>
      </c>
      <c r="BK310" s="231">
        <f>ROUND(I310*H310,2)</f>
        <v>0</v>
      </c>
      <c r="BL310" s="23" t="s">
        <v>129</v>
      </c>
      <c r="BM310" s="23" t="s">
        <v>367</v>
      </c>
    </row>
    <row r="311" s="1" customFormat="1">
      <c r="B311" s="45"/>
      <c r="C311" s="73"/>
      <c r="D311" s="232" t="s">
        <v>131</v>
      </c>
      <c r="E311" s="73"/>
      <c r="F311" s="233" t="s">
        <v>366</v>
      </c>
      <c r="G311" s="73"/>
      <c r="H311" s="73"/>
      <c r="I311" s="190"/>
      <c r="J311" s="73"/>
      <c r="K311" s="73"/>
      <c r="L311" s="71"/>
      <c r="M311" s="234"/>
      <c r="N311" s="46"/>
      <c r="O311" s="46"/>
      <c r="P311" s="46"/>
      <c r="Q311" s="46"/>
      <c r="R311" s="46"/>
      <c r="S311" s="46"/>
      <c r="T311" s="94"/>
      <c r="AT311" s="23" t="s">
        <v>131</v>
      </c>
      <c r="AU311" s="23" t="s">
        <v>79</v>
      </c>
    </row>
    <row r="312" s="12" customFormat="1">
      <c r="B312" s="245"/>
      <c r="C312" s="246"/>
      <c r="D312" s="232" t="s">
        <v>133</v>
      </c>
      <c r="E312" s="247" t="s">
        <v>21</v>
      </c>
      <c r="F312" s="248" t="s">
        <v>77</v>
      </c>
      <c r="G312" s="246"/>
      <c r="H312" s="249">
        <v>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AT312" s="255" t="s">
        <v>133</v>
      </c>
      <c r="AU312" s="255" t="s">
        <v>79</v>
      </c>
      <c r="AV312" s="12" t="s">
        <v>79</v>
      </c>
      <c r="AW312" s="12" t="s">
        <v>33</v>
      </c>
      <c r="AX312" s="12" t="s">
        <v>77</v>
      </c>
      <c r="AY312" s="255" t="s">
        <v>121</v>
      </c>
    </row>
    <row r="313" s="1" customFormat="1" ht="22.8" customHeight="1">
      <c r="B313" s="45"/>
      <c r="C313" s="220" t="s">
        <v>368</v>
      </c>
      <c r="D313" s="220" t="s">
        <v>124</v>
      </c>
      <c r="E313" s="221" t="s">
        <v>369</v>
      </c>
      <c r="F313" s="222" t="s">
        <v>370</v>
      </c>
      <c r="G313" s="223" t="s">
        <v>223</v>
      </c>
      <c r="H313" s="224">
        <v>591</v>
      </c>
      <c r="I313" s="225"/>
      <c r="J313" s="226">
        <f>ROUND(I313*H313,2)</f>
        <v>0</v>
      </c>
      <c r="K313" s="222" t="s">
        <v>128</v>
      </c>
      <c r="L313" s="71"/>
      <c r="M313" s="227" t="s">
        <v>21</v>
      </c>
      <c r="N313" s="228" t="s">
        <v>40</v>
      </c>
      <c r="O313" s="46"/>
      <c r="P313" s="229">
        <f>O313*H313</f>
        <v>0</v>
      </c>
      <c r="Q313" s="229">
        <v>0.00014999999999999999</v>
      </c>
      <c r="R313" s="229">
        <f>Q313*H313</f>
        <v>0.088649999999999993</v>
      </c>
      <c r="S313" s="229">
        <v>0</v>
      </c>
      <c r="T313" s="230">
        <f>S313*H313</f>
        <v>0</v>
      </c>
      <c r="AR313" s="23" t="s">
        <v>129</v>
      </c>
      <c r="AT313" s="23" t="s">
        <v>124</v>
      </c>
      <c r="AU313" s="23" t="s">
        <v>79</v>
      </c>
      <c r="AY313" s="23" t="s">
        <v>121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77</v>
      </c>
      <c r="BK313" s="231">
        <f>ROUND(I313*H313,2)</f>
        <v>0</v>
      </c>
      <c r="BL313" s="23" t="s">
        <v>129</v>
      </c>
      <c r="BM313" s="23" t="s">
        <v>371</v>
      </c>
    </row>
    <row r="314" s="1" customFormat="1">
      <c r="B314" s="45"/>
      <c r="C314" s="73"/>
      <c r="D314" s="232" t="s">
        <v>131</v>
      </c>
      <c r="E314" s="73"/>
      <c r="F314" s="233" t="s">
        <v>372</v>
      </c>
      <c r="G314" s="73"/>
      <c r="H314" s="73"/>
      <c r="I314" s="190"/>
      <c r="J314" s="73"/>
      <c r="K314" s="73"/>
      <c r="L314" s="71"/>
      <c r="M314" s="234"/>
      <c r="N314" s="46"/>
      <c r="O314" s="46"/>
      <c r="P314" s="46"/>
      <c r="Q314" s="46"/>
      <c r="R314" s="46"/>
      <c r="S314" s="46"/>
      <c r="T314" s="94"/>
      <c r="AT314" s="23" t="s">
        <v>131</v>
      </c>
      <c r="AU314" s="23" t="s">
        <v>79</v>
      </c>
    </row>
    <row r="315" s="11" customFormat="1">
      <c r="B315" s="235"/>
      <c r="C315" s="236"/>
      <c r="D315" s="232" t="s">
        <v>133</v>
      </c>
      <c r="E315" s="237" t="s">
        <v>21</v>
      </c>
      <c r="F315" s="238" t="s">
        <v>373</v>
      </c>
      <c r="G315" s="236"/>
      <c r="H315" s="237" t="s">
        <v>21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AT315" s="244" t="s">
        <v>133</v>
      </c>
      <c r="AU315" s="244" t="s">
        <v>79</v>
      </c>
      <c r="AV315" s="11" t="s">
        <v>77</v>
      </c>
      <c r="AW315" s="11" t="s">
        <v>33</v>
      </c>
      <c r="AX315" s="11" t="s">
        <v>69</v>
      </c>
      <c r="AY315" s="244" t="s">
        <v>121</v>
      </c>
    </row>
    <row r="316" s="12" customFormat="1">
      <c r="B316" s="245"/>
      <c r="C316" s="246"/>
      <c r="D316" s="232" t="s">
        <v>133</v>
      </c>
      <c r="E316" s="247" t="s">
        <v>21</v>
      </c>
      <c r="F316" s="248" t="s">
        <v>374</v>
      </c>
      <c r="G316" s="246"/>
      <c r="H316" s="249">
        <v>273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133</v>
      </c>
      <c r="AU316" s="255" t="s">
        <v>79</v>
      </c>
      <c r="AV316" s="12" t="s">
        <v>79</v>
      </c>
      <c r="AW316" s="12" t="s">
        <v>33</v>
      </c>
      <c r="AX316" s="12" t="s">
        <v>69</v>
      </c>
      <c r="AY316" s="255" t="s">
        <v>121</v>
      </c>
    </row>
    <row r="317" s="11" customFormat="1">
      <c r="B317" s="235"/>
      <c r="C317" s="236"/>
      <c r="D317" s="232" t="s">
        <v>133</v>
      </c>
      <c r="E317" s="237" t="s">
        <v>21</v>
      </c>
      <c r="F317" s="238" t="s">
        <v>375</v>
      </c>
      <c r="G317" s="236"/>
      <c r="H317" s="237" t="s">
        <v>21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AT317" s="244" t="s">
        <v>133</v>
      </c>
      <c r="AU317" s="244" t="s">
        <v>79</v>
      </c>
      <c r="AV317" s="11" t="s">
        <v>77</v>
      </c>
      <c r="AW317" s="11" t="s">
        <v>33</v>
      </c>
      <c r="AX317" s="11" t="s">
        <v>69</v>
      </c>
      <c r="AY317" s="244" t="s">
        <v>121</v>
      </c>
    </row>
    <row r="318" s="12" customFormat="1">
      <c r="B318" s="245"/>
      <c r="C318" s="246"/>
      <c r="D318" s="232" t="s">
        <v>133</v>
      </c>
      <c r="E318" s="247" t="s">
        <v>21</v>
      </c>
      <c r="F318" s="248" t="s">
        <v>376</v>
      </c>
      <c r="G318" s="246"/>
      <c r="H318" s="249">
        <v>318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133</v>
      </c>
      <c r="AU318" s="255" t="s">
        <v>79</v>
      </c>
      <c r="AV318" s="12" t="s">
        <v>79</v>
      </c>
      <c r="AW318" s="12" t="s">
        <v>33</v>
      </c>
      <c r="AX318" s="12" t="s">
        <v>69</v>
      </c>
      <c r="AY318" s="255" t="s">
        <v>121</v>
      </c>
    </row>
    <row r="319" s="13" customFormat="1">
      <c r="B319" s="256"/>
      <c r="C319" s="257"/>
      <c r="D319" s="232" t="s">
        <v>133</v>
      </c>
      <c r="E319" s="258" t="s">
        <v>21</v>
      </c>
      <c r="F319" s="259" t="s">
        <v>137</v>
      </c>
      <c r="G319" s="257"/>
      <c r="H319" s="260">
        <v>591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AT319" s="266" t="s">
        <v>133</v>
      </c>
      <c r="AU319" s="266" t="s">
        <v>79</v>
      </c>
      <c r="AV319" s="13" t="s">
        <v>129</v>
      </c>
      <c r="AW319" s="13" t="s">
        <v>33</v>
      </c>
      <c r="AX319" s="13" t="s">
        <v>77</v>
      </c>
      <c r="AY319" s="266" t="s">
        <v>121</v>
      </c>
    </row>
    <row r="320" s="1" customFormat="1" ht="22.8" customHeight="1">
      <c r="B320" s="45"/>
      <c r="C320" s="220" t="s">
        <v>377</v>
      </c>
      <c r="D320" s="220" t="s">
        <v>124</v>
      </c>
      <c r="E320" s="221" t="s">
        <v>378</v>
      </c>
      <c r="F320" s="222" t="s">
        <v>379</v>
      </c>
      <c r="G320" s="223" t="s">
        <v>223</v>
      </c>
      <c r="H320" s="224">
        <v>591</v>
      </c>
      <c r="I320" s="225"/>
      <c r="J320" s="226">
        <f>ROUND(I320*H320,2)</f>
        <v>0</v>
      </c>
      <c r="K320" s="222" t="s">
        <v>128</v>
      </c>
      <c r="L320" s="71"/>
      <c r="M320" s="227" t="s">
        <v>21</v>
      </c>
      <c r="N320" s="228" t="s">
        <v>40</v>
      </c>
      <c r="O320" s="46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AR320" s="23" t="s">
        <v>129</v>
      </c>
      <c r="AT320" s="23" t="s">
        <v>124</v>
      </c>
      <c r="AU320" s="23" t="s">
        <v>79</v>
      </c>
      <c r="AY320" s="23" t="s">
        <v>121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77</v>
      </c>
      <c r="BK320" s="231">
        <f>ROUND(I320*H320,2)</f>
        <v>0</v>
      </c>
      <c r="BL320" s="23" t="s">
        <v>129</v>
      </c>
      <c r="BM320" s="23" t="s">
        <v>380</v>
      </c>
    </row>
    <row r="321" s="1" customFormat="1">
      <c r="B321" s="45"/>
      <c r="C321" s="73"/>
      <c r="D321" s="232" t="s">
        <v>131</v>
      </c>
      <c r="E321" s="73"/>
      <c r="F321" s="233" t="s">
        <v>381</v>
      </c>
      <c r="G321" s="73"/>
      <c r="H321" s="73"/>
      <c r="I321" s="190"/>
      <c r="J321" s="73"/>
      <c r="K321" s="73"/>
      <c r="L321" s="71"/>
      <c r="M321" s="234"/>
      <c r="N321" s="46"/>
      <c r="O321" s="46"/>
      <c r="P321" s="46"/>
      <c r="Q321" s="46"/>
      <c r="R321" s="46"/>
      <c r="S321" s="46"/>
      <c r="T321" s="94"/>
      <c r="AT321" s="23" t="s">
        <v>131</v>
      </c>
      <c r="AU321" s="23" t="s">
        <v>79</v>
      </c>
    </row>
    <row r="322" s="11" customFormat="1">
      <c r="B322" s="235"/>
      <c r="C322" s="236"/>
      <c r="D322" s="232" t="s">
        <v>133</v>
      </c>
      <c r="E322" s="237" t="s">
        <v>21</v>
      </c>
      <c r="F322" s="238" t="s">
        <v>373</v>
      </c>
      <c r="G322" s="236"/>
      <c r="H322" s="237" t="s">
        <v>21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133</v>
      </c>
      <c r="AU322" s="244" t="s">
        <v>79</v>
      </c>
      <c r="AV322" s="11" t="s">
        <v>77</v>
      </c>
      <c r="AW322" s="11" t="s">
        <v>33</v>
      </c>
      <c r="AX322" s="11" t="s">
        <v>69</v>
      </c>
      <c r="AY322" s="244" t="s">
        <v>121</v>
      </c>
    </row>
    <row r="323" s="12" customFormat="1">
      <c r="B323" s="245"/>
      <c r="C323" s="246"/>
      <c r="D323" s="232" t="s">
        <v>133</v>
      </c>
      <c r="E323" s="247" t="s">
        <v>21</v>
      </c>
      <c r="F323" s="248" t="s">
        <v>374</v>
      </c>
      <c r="G323" s="246"/>
      <c r="H323" s="249">
        <v>273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AT323" s="255" t="s">
        <v>133</v>
      </c>
      <c r="AU323" s="255" t="s">
        <v>79</v>
      </c>
      <c r="AV323" s="12" t="s">
        <v>79</v>
      </c>
      <c r="AW323" s="12" t="s">
        <v>33</v>
      </c>
      <c r="AX323" s="12" t="s">
        <v>69</v>
      </c>
      <c r="AY323" s="255" t="s">
        <v>121</v>
      </c>
    </row>
    <row r="324" s="11" customFormat="1">
      <c r="B324" s="235"/>
      <c r="C324" s="236"/>
      <c r="D324" s="232" t="s">
        <v>133</v>
      </c>
      <c r="E324" s="237" t="s">
        <v>21</v>
      </c>
      <c r="F324" s="238" t="s">
        <v>375</v>
      </c>
      <c r="G324" s="236"/>
      <c r="H324" s="237" t="s">
        <v>21</v>
      </c>
      <c r="I324" s="239"/>
      <c r="J324" s="236"/>
      <c r="K324" s="236"/>
      <c r="L324" s="240"/>
      <c r="M324" s="241"/>
      <c r="N324" s="242"/>
      <c r="O324" s="242"/>
      <c r="P324" s="242"/>
      <c r="Q324" s="242"/>
      <c r="R324" s="242"/>
      <c r="S324" s="242"/>
      <c r="T324" s="243"/>
      <c r="AT324" s="244" t="s">
        <v>133</v>
      </c>
      <c r="AU324" s="244" t="s">
        <v>79</v>
      </c>
      <c r="AV324" s="11" t="s">
        <v>77</v>
      </c>
      <c r="AW324" s="11" t="s">
        <v>33</v>
      </c>
      <c r="AX324" s="11" t="s">
        <v>69</v>
      </c>
      <c r="AY324" s="244" t="s">
        <v>121</v>
      </c>
    </row>
    <row r="325" s="12" customFormat="1">
      <c r="B325" s="245"/>
      <c r="C325" s="246"/>
      <c r="D325" s="232" t="s">
        <v>133</v>
      </c>
      <c r="E325" s="247" t="s">
        <v>21</v>
      </c>
      <c r="F325" s="248" t="s">
        <v>376</v>
      </c>
      <c r="G325" s="246"/>
      <c r="H325" s="249">
        <v>318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133</v>
      </c>
      <c r="AU325" s="255" t="s">
        <v>79</v>
      </c>
      <c r="AV325" s="12" t="s">
        <v>79</v>
      </c>
      <c r="AW325" s="12" t="s">
        <v>33</v>
      </c>
      <c r="AX325" s="12" t="s">
        <v>69</v>
      </c>
      <c r="AY325" s="255" t="s">
        <v>121</v>
      </c>
    </row>
    <row r="326" s="13" customFormat="1">
      <c r="B326" s="256"/>
      <c r="C326" s="257"/>
      <c r="D326" s="232" t="s">
        <v>133</v>
      </c>
      <c r="E326" s="258" t="s">
        <v>21</v>
      </c>
      <c r="F326" s="259" t="s">
        <v>137</v>
      </c>
      <c r="G326" s="257"/>
      <c r="H326" s="260">
        <v>591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AT326" s="266" t="s">
        <v>133</v>
      </c>
      <c r="AU326" s="266" t="s">
        <v>79</v>
      </c>
      <c r="AV326" s="13" t="s">
        <v>129</v>
      </c>
      <c r="AW326" s="13" t="s">
        <v>33</v>
      </c>
      <c r="AX326" s="13" t="s">
        <v>77</v>
      </c>
      <c r="AY326" s="266" t="s">
        <v>121</v>
      </c>
    </row>
    <row r="327" s="1" customFormat="1" ht="14.4" customHeight="1">
      <c r="B327" s="45"/>
      <c r="C327" s="220" t="s">
        <v>382</v>
      </c>
      <c r="D327" s="220" t="s">
        <v>124</v>
      </c>
      <c r="E327" s="221" t="s">
        <v>383</v>
      </c>
      <c r="F327" s="222" t="s">
        <v>384</v>
      </c>
      <c r="G327" s="223" t="s">
        <v>385</v>
      </c>
      <c r="H327" s="224">
        <v>9</v>
      </c>
      <c r="I327" s="225"/>
      <c r="J327" s="226">
        <f>ROUND(I327*H327,2)</f>
        <v>0</v>
      </c>
      <c r="K327" s="222" t="s">
        <v>21</v>
      </c>
      <c r="L327" s="71"/>
      <c r="M327" s="227" t="s">
        <v>21</v>
      </c>
      <c r="N327" s="228" t="s">
        <v>40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AR327" s="23" t="s">
        <v>129</v>
      </c>
      <c r="AT327" s="23" t="s">
        <v>124</v>
      </c>
      <c r="AU327" s="23" t="s">
        <v>79</v>
      </c>
      <c r="AY327" s="23" t="s">
        <v>121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77</v>
      </c>
      <c r="BK327" s="231">
        <f>ROUND(I327*H327,2)</f>
        <v>0</v>
      </c>
      <c r="BL327" s="23" t="s">
        <v>129</v>
      </c>
      <c r="BM327" s="23" t="s">
        <v>386</v>
      </c>
    </row>
    <row r="328" s="1" customFormat="1">
      <c r="B328" s="45"/>
      <c r="C328" s="73"/>
      <c r="D328" s="232" t="s">
        <v>131</v>
      </c>
      <c r="E328" s="73"/>
      <c r="F328" s="233" t="s">
        <v>384</v>
      </c>
      <c r="G328" s="73"/>
      <c r="H328" s="73"/>
      <c r="I328" s="190"/>
      <c r="J328" s="73"/>
      <c r="K328" s="73"/>
      <c r="L328" s="71"/>
      <c r="M328" s="234"/>
      <c r="N328" s="46"/>
      <c r="O328" s="46"/>
      <c r="P328" s="46"/>
      <c r="Q328" s="46"/>
      <c r="R328" s="46"/>
      <c r="S328" s="46"/>
      <c r="T328" s="94"/>
      <c r="AT328" s="23" t="s">
        <v>131</v>
      </c>
      <c r="AU328" s="23" t="s">
        <v>79</v>
      </c>
    </row>
    <row r="329" s="11" customFormat="1">
      <c r="B329" s="235"/>
      <c r="C329" s="236"/>
      <c r="D329" s="232" t="s">
        <v>133</v>
      </c>
      <c r="E329" s="237" t="s">
        <v>21</v>
      </c>
      <c r="F329" s="238" t="s">
        <v>387</v>
      </c>
      <c r="G329" s="236"/>
      <c r="H329" s="237" t="s">
        <v>21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133</v>
      </c>
      <c r="AU329" s="244" t="s">
        <v>79</v>
      </c>
      <c r="AV329" s="11" t="s">
        <v>77</v>
      </c>
      <c r="AW329" s="11" t="s">
        <v>33</v>
      </c>
      <c r="AX329" s="11" t="s">
        <v>69</v>
      </c>
      <c r="AY329" s="244" t="s">
        <v>121</v>
      </c>
    </row>
    <row r="330" s="12" customFormat="1">
      <c r="B330" s="245"/>
      <c r="C330" s="246"/>
      <c r="D330" s="232" t="s">
        <v>133</v>
      </c>
      <c r="E330" s="247" t="s">
        <v>21</v>
      </c>
      <c r="F330" s="248" t="s">
        <v>122</v>
      </c>
      <c r="G330" s="246"/>
      <c r="H330" s="249">
        <v>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133</v>
      </c>
      <c r="AU330" s="255" t="s">
        <v>79</v>
      </c>
      <c r="AV330" s="12" t="s">
        <v>79</v>
      </c>
      <c r="AW330" s="12" t="s">
        <v>33</v>
      </c>
      <c r="AX330" s="12" t="s">
        <v>77</v>
      </c>
      <c r="AY330" s="255" t="s">
        <v>121</v>
      </c>
    </row>
    <row r="331" s="1" customFormat="1" ht="22.8" customHeight="1">
      <c r="B331" s="45"/>
      <c r="C331" s="220" t="s">
        <v>388</v>
      </c>
      <c r="D331" s="220" t="s">
        <v>124</v>
      </c>
      <c r="E331" s="221" t="s">
        <v>389</v>
      </c>
      <c r="F331" s="222" t="s">
        <v>390</v>
      </c>
      <c r="G331" s="223" t="s">
        <v>127</v>
      </c>
      <c r="H331" s="224">
        <v>24</v>
      </c>
      <c r="I331" s="225"/>
      <c r="J331" s="226">
        <f>ROUND(I331*H331,2)</f>
        <v>0</v>
      </c>
      <c r="K331" s="222" t="s">
        <v>21</v>
      </c>
      <c r="L331" s="71"/>
      <c r="M331" s="227" t="s">
        <v>21</v>
      </c>
      <c r="N331" s="228" t="s">
        <v>40</v>
      </c>
      <c r="O331" s="46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AR331" s="23" t="s">
        <v>129</v>
      </c>
      <c r="AT331" s="23" t="s">
        <v>124</v>
      </c>
      <c r="AU331" s="23" t="s">
        <v>79</v>
      </c>
      <c r="AY331" s="23" t="s">
        <v>121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77</v>
      </c>
      <c r="BK331" s="231">
        <f>ROUND(I331*H331,2)</f>
        <v>0</v>
      </c>
      <c r="BL331" s="23" t="s">
        <v>129</v>
      </c>
      <c r="BM331" s="23" t="s">
        <v>391</v>
      </c>
    </row>
    <row r="332" s="1" customFormat="1">
      <c r="B332" s="45"/>
      <c r="C332" s="73"/>
      <c r="D332" s="232" t="s">
        <v>131</v>
      </c>
      <c r="E332" s="73"/>
      <c r="F332" s="233" t="s">
        <v>390</v>
      </c>
      <c r="G332" s="73"/>
      <c r="H332" s="73"/>
      <c r="I332" s="190"/>
      <c r="J332" s="73"/>
      <c r="K332" s="73"/>
      <c r="L332" s="71"/>
      <c r="M332" s="234"/>
      <c r="N332" s="46"/>
      <c r="O332" s="46"/>
      <c r="P332" s="46"/>
      <c r="Q332" s="46"/>
      <c r="R332" s="46"/>
      <c r="S332" s="46"/>
      <c r="T332" s="94"/>
      <c r="AT332" s="23" t="s">
        <v>131</v>
      </c>
      <c r="AU332" s="23" t="s">
        <v>79</v>
      </c>
    </row>
    <row r="333" s="11" customFormat="1">
      <c r="B333" s="235"/>
      <c r="C333" s="236"/>
      <c r="D333" s="232" t="s">
        <v>133</v>
      </c>
      <c r="E333" s="237" t="s">
        <v>21</v>
      </c>
      <c r="F333" s="238" t="s">
        <v>392</v>
      </c>
      <c r="G333" s="236"/>
      <c r="H333" s="237" t="s">
        <v>21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133</v>
      </c>
      <c r="AU333" s="244" t="s">
        <v>79</v>
      </c>
      <c r="AV333" s="11" t="s">
        <v>77</v>
      </c>
      <c r="AW333" s="11" t="s">
        <v>33</v>
      </c>
      <c r="AX333" s="11" t="s">
        <v>69</v>
      </c>
      <c r="AY333" s="244" t="s">
        <v>121</v>
      </c>
    </row>
    <row r="334" s="12" customFormat="1">
      <c r="B334" s="245"/>
      <c r="C334" s="246"/>
      <c r="D334" s="232" t="s">
        <v>133</v>
      </c>
      <c r="E334" s="247" t="s">
        <v>21</v>
      </c>
      <c r="F334" s="248" t="s">
        <v>393</v>
      </c>
      <c r="G334" s="246"/>
      <c r="H334" s="249">
        <v>24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133</v>
      </c>
      <c r="AU334" s="255" t="s">
        <v>79</v>
      </c>
      <c r="AV334" s="12" t="s">
        <v>79</v>
      </c>
      <c r="AW334" s="12" t="s">
        <v>33</v>
      </c>
      <c r="AX334" s="12" t="s">
        <v>69</v>
      </c>
      <c r="AY334" s="255" t="s">
        <v>121</v>
      </c>
    </row>
    <row r="335" s="13" customFormat="1">
      <c r="B335" s="256"/>
      <c r="C335" s="257"/>
      <c r="D335" s="232" t="s">
        <v>133</v>
      </c>
      <c r="E335" s="258" t="s">
        <v>21</v>
      </c>
      <c r="F335" s="259" t="s">
        <v>137</v>
      </c>
      <c r="G335" s="257"/>
      <c r="H335" s="260">
        <v>24</v>
      </c>
      <c r="I335" s="261"/>
      <c r="J335" s="257"/>
      <c r="K335" s="257"/>
      <c r="L335" s="262"/>
      <c r="M335" s="277"/>
      <c r="N335" s="278"/>
      <c r="O335" s="278"/>
      <c r="P335" s="278"/>
      <c r="Q335" s="278"/>
      <c r="R335" s="278"/>
      <c r="S335" s="278"/>
      <c r="T335" s="279"/>
      <c r="AT335" s="266" t="s">
        <v>133</v>
      </c>
      <c r="AU335" s="266" t="s">
        <v>79</v>
      </c>
      <c r="AV335" s="13" t="s">
        <v>129</v>
      </c>
      <c r="AW335" s="13" t="s">
        <v>33</v>
      </c>
      <c r="AX335" s="13" t="s">
        <v>77</v>
      </c>
      <c r="AY335" s="266" t="s">
        <v>121</v>
      </c>
    </row>
    <row r="336" s="1" customFormat="1" ht="6.96" customHeight="1">
      <c r="B336" s="66"/>
      <c r="C336" s="67"/>
      <c r="D336" s="67"/>
      <c r="E336" s="67"/>
      <c r="F336" s="67"/>
      <c r="G336" s="67"/>
      <c r="H336" s="67"/>
      <c r="I336" s="165"/>
      <c r="J336" s="67"/>
      <c r="K336" s="67"/>
      <c r="L336" s="71"/>
    </row>
  </sheetData>
  <sheetProtection sheet="1" autoFilter="0" formatColumns="0" formatRows="0" objects="1" scenarios="1" spinCount="100000" saltValue="7NyDjrwkVeUF1MFHMaA9pdSgVfqqomseqhIyj8MIp0ukTCi84GTZk6+W5lJmwDyLnP8VGp4fUix5CvWF+e1R5w==" hashValue="1kpvXb0xOym3g20vi5H4Oqw01QVkGb2bI8BRU2AcaUVDaLFe1kNj1/+PAY94LzDUzK7zaPbBPxeQacZZyeF8Hg==" algorithmName="SHA-512" password="CC35"/>
  <autoFilter ref="C84:K335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83</v>
      </c>
      <c r="G1" s="138" t="s">
        <v>84</v>
      </c>
      <c r="H1" s="138"/>
      <c r="I1" s="139"/>
      <c r="J1" s="138" t="s">
        <v>85</v>
      </c>
      <c r="K1" s="137" t="s">
        <v>86</v>
      </c>
      <c r="L1" s="138" t="s">
        <v>87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  <c r="AZ2" s="280" t="s">
        <v>394</v>
      </c>
      <c r="BA2" s="280" t="s">
        <v>395</v>
      </c>
      <c r="BB2" s="280" t="s">
        <v>238</v>
      </c>
      <c r="BC2" s="280" t="s">
        <v>396</v>
      </c>
      <c r="BD2" s="280" t="s">
        <v>144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80" t="s">
        <v>397</v>
      </c>
      <c r="BA3" s="280" t="s">
        <v>21</v>
      </c>
      <c r="BB3" s="280" t="s">
        <v>238</v>
      </c>
      <c r="BC3" s="280" t="s">
        <v>398</v>
      </c>
      <c r="BD3" s="280" t="s">
        <v>144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80" t="s">
        <v>399</v>
      </c>
      <c r="BA4" s="280" t="s">
        <v>400</v>
      </c>
      <c r="BB4" s="280" t="s">
        <v>238</v>
      </c>
      <c r="BC4" s="280" t="s">
        <v>401</v>
      </c>
      <c r="BD4" s="280" t="s">
        <v>144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80" t="s">
        <v>402</v>
      </c>
      <c r="BA5" s="280" t="s">
        <v>403</v>
      </c>
      <c r="BB5" s="280" t="s">
        <v>238</v>
      </c>
      <c r="BC5" s="280" t="s">
        <v>404</v>
      </c>
      <c r="BD5" s="280" t="s">
        <v>144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80" t="s">
        <v>405</v>
      </c>
      <c r="BA6" s="280" t="s">
        <v>406</v>
      </c>
      <c r="BB6" s="280" t="s">
        <v>407</v>
      </c>
      <c r="BC6" s="280" t="s">
        <v>408</v>
      </c>
      <c r="BD6" s="280" t="s">
        <v>144</v>
      </c>
    </row>
    <row r="7" ht="14.4" customHeight="1">
      <c r="B7" s="27"/>
      <c r="C7" s="28"/>
      <c r="D7" s="28"/>
      <c r="E7" s="142" t="str">
        <f>'Rekapitulace stavby'!K6</f>
        <v>Řečkovice Palackého nám. oprava stávající komunikace a chodníků Komunikace - větev A, včetně chodníků</v>
      </c>
      <c r="F7" s="39"/>
      <c r="G7" s="39"/>
      <c r="H7" s="39"/>
      <c r="I7" s="141"/>
      <c r="J7" s="28"/>
      <c r="K7" s="30"/>
      <c r="AZ7" s="280" t="s">
        <v>409</v>
      </c>
      <c r="BA7" s="280" t="s">
        <v>410</v>
      </c>
      <c r="BB7" s="280" t="s">
        <v>407</v>
      </c>
      <c r="BC7" s="280" t="s">
        <v>411</v>
      </c>
      <c r="BD7" s="280" t="s">
        <v>144</v>
      </c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43"/>
      <c r="J8" s="46"/>
      <c r="K8" s="50"/>
      <c r="AZ8" s="280" t="s">
        <v>412</v>
      </c>
      <c r="BA8" s="280" t="s">
        <v>413</v>
      </c>
      <c r="BB8" s="280" t="s">
        <v>407</v>
      </c>
      <c r="BC8" s="280" t="s">
        <v>414</v>
      </c>
      <c r="BD8" s="280" t="s">
        <v>144</v>
      </c>
    </row>
    <row r="9" s="1" customFormat="1" ht="36.96" customHeight="1">
      <c r="B9" s="45"/>
      <c r="C9" s="46"/>
      <c r="D9" s="46"/>
      <c r="E9" s="144" t="s">
        <v>415</v>
      </c>
      <c r="F9" s="46"/>
      <c r="G9" s="46"/>
      <c r="H9" s="46"/>
      <c r="I9" s="143"/>
      <c r="J9" s="46"/>
      <c r="K9" s="50"/>
      <c r="AZ9" s="280" t="s">
        <v>416</v>
      </c>
      <c r="BA9" s="280" t="s">
        <v>417</v>
      </c>
      <c r="BB9" s="280" t="s">
        <v>223</v>
      </c>
      <c r="BC9" s="280" t="s">
        <v>418</v>
      </c>
      <c r="BD9" s="280" t="s">
        <v>144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80" t="s">
        <v>419</v>
      </c>
      <c r="BA10" s="280" t="s">
        <v>420</v>
      </c>
      <c r="BB10" s="280" t="s">
        <v>238</v>
      </c>
      <c r="BC10" s="280" t="s">
        <v>421</v>
      </c>
      <c r="BD10" s="280" t="s">
        <v>144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80" t="s">
        <v>422</v>
      </c>
      <c r="BA11" s="280" t="s">
        <v>423</v>
      </c>
      <c r="BB11" s="280" t="s">
        <v>238</v>
      </c>
      <c r="BC11" s="280" t="s">
        <v>307</v>
      </c>
      <c r="BD11" s="280" t="s">
        <v>144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19. 11. 2018</v>
      </c>
      <c r="K12" s="50"/>
      <c r="AZ12" s="280" t="s">
        <v>424</v>
      </c>
      <c r="BA12" s="280" t="s">
        <v>425</v>
      </c>
      <c r="BB12" s="280" t="s">
        <v>238</v>
      </c>
      <c r="BC12" s="280" t="s">
        <v>426</v>
      </c>
      <c r="BD12" s="280" t="s">
        <v>144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80" t="s">
        <v>427</v>
      </c>
      <c r="BA13" s="280" t="s">
        <v>428</v>
      </c>
      <c r="BB13" s="280" t="s">
        <v>238</v>
      </c>
      <c r="BC13" s="280" t="s">
        <v>429</v>
      </c>
      <c r="BD13" s="280" t="s">
        <v>144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  <c r="AZ14" s="280" t="s">
        <v>430</v>
      </c>
      <c r="BA14" s="280" t="s">
        <v>431</v>
      </c>
      <c r="BB14" s="280" t="s">
        <v>238</v>
      </c>
      <c r="BC14" s="280" t="s">
        <v>10</v>
      </c>
      <c r="BD14" s="280" t="s">
        <v>144</v>
      </c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  <c r="AZ15" s="280" t="s">
        <v>432</v>
      </c>
      <c r="BA15" s="280" t="s">
        <v>21</v>
      </c>
      <c r="BB15" s="280" t="s">
        <v>223</v>
      </c>
      <c r="BC15" s="280" t="s">
        <v>433</v>
      </c>
      <c r="BD15" s="280" t="s">
        <v>144</v>
      </c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  <c r="AZ16" s="280" t="s">
        <v>434</v>
      </c>
      <c r="BA16" s="280" t="s">
        <v>435</v>
      </c>
      <c r="BB16" s="280" t="s">
        <v>223</v>
      </c>
      <c r="BC16" s="280" t="s">
        <v>436</v>
      </c>
      <c r="BD16" s="280" t="s">
        <v>144</v>
      </c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  <c r="AZ17" s="280" t="s">
        <v>437</v>
      </c>
      <c r="BA17" s="280" t="s">
        <v>438</v>
      </c>
      <c r="BB17" s="280" t="s">
        <v>223</v>
      </c>
      <c r="BC17" s="280" t="s">
        <v>439</v>
      </c>
      <c r="BD17" s="280" t="s">
        <v>144</v>
      </c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  <c r="AZ18" s="280" t="s">
        <v>440</v>
      </c>
      <c r="BA18" s="280" t="s">
        <v>21</v>
      </c>
      <c r="BB18" s="280" t="s">
        <v>223</v>
      </c>
      <c r="BC18" s="280" t="s">
        <v>441</v>
      </c>
      <c r="BD18" s="280" t="s">
        <v>144</v>
      </c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  <c r="AZ19" s="280" t="s">
        <v>442</v>
      </c>
      <c r="BA19" s="280" t="s">
        <v>21</v>
      </c>
      <c r="BB19" s="280" t="s">
        <v>223</v>
      </c>
      <c r="BC19" s="280" t="s">
        <v>178</v>
      </c>
      <c r="BD19" s="280" t="s">
        <v>144</v>
      </c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ROUND(SUM(BE85:BE809), 2)</f>
        <v>0</v>
      </c>
      <c r="G30" s="46"/>
      <c r="H30" s="46"/>
      <c r="I30" s="157">
        <v>0.20999999999999999</v>
      </c>
      <c r="J30" s="156">
        <f>ROUND(ROUND((SUM(BE85:BE809)),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ROUND(SUM(BF85:BF809), 2)</f>
        <v>0</v>
      </c>
      <c r="G31" s="46"/>
      <c r="H31" s="46"/>
      <c r="I31" s="157">
        <v>0.14999999999999999</v>
      </c>
      <c r="J31" s="156">
        <f>ROUND(ROUND((SUM(BF85:BF809)),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ROUND(SUM(BG85:BG809),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ROUND(SUM(BH85:BH809),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ROUND(SUM(BI85:BI809),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91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Řečkovice Palackého nám. oprava stávající komunikace a chodníků Komunikace - větev A, včetně chodníků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SO-01 - Oprava komunikace a chodníků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19. 11. 2018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92</v>
      </c>
      <c r="D54" s="158"/>
      <c r="E54" s="158"/>
      <c r="F54" s="158"/>
      <c r="G54" s="158"/>
      <c r="H54" s="158"/>
      <c r="I54" s="172"/>
      <c r="J54" s="173" t="s">
        <v>93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94</v>
      </c>
      <c r="D56" s="46"/>
      <c r="E56" s="46"/>
      <c r="F56" s="46"/>
      <c r="G56" s="46"/>
      <c r="H56" s="46"/>
      <c r="I56" s="143"/>
      <c r="J56" s="154">
        <f>J85</f>
        <v>0</v>
      </c>
      <c r="K56" s="50"/>
      <c r="AU56" s="23" t="s">
        <v>95</v>
      </c>
    </row>
    <row r="57" s="7" customFormat="1" ht="24.96" customHeight="1">
      <c r="B57" s="176"/>
      <c r="C57" s="177"/>
      <c r="D57" s="178" t="s">
        <v>96</v>
      </c>
      <c r="E57" s="179"/>
      <c r="F57" s="179"/>
      <c r="G57" s="179"/>
      <c r="H57" s="179"/>
      <c r="I57" s="180"/>
      <c r="J57" s="181">
        <f>J86</f>
        <v>0</v>
      </c>
      <c r="K57" s="182"/>
    </row>
    <row r="58" s="8" customFormat="1" ht="19.92" customHeight="1">
      <c r="B58" s="183"/>
      <c r="C58" s="184"/>
      <c r="D58" s="185" t="s">
        <v>443</v>
      </c>
      <c r="E58" s="186"/>
      <c r="F58" s="186"/>
      <c r="G58" s="186"/>
      <c r="H58" s="186"/>
      <c r="I58" s="187"/>
      <c r="J58" s="188">
        <f>J87</f>
        <v>0</v>
      </c>
      <c r="K58" s="189"/>
    </row>
    <row r="59" s="8" customFormat="1" ht="19.92" customHeight="1">
      <c r="B59" s="183"/>
      <c r="C59" s="184"/>
      <c r="D59" s="185" t="s">
        <v>444</v>
      </c>
      <c r="E59" s="186"/>
      <c r="F59" s="186"/>
      <c r="G59" s="186"/>
      <c r="H59" s="186"/>
      <c r="I59" s="187"/>
      <c r="J59" s="188">
        <f>J258</f>
        <v>0</v>
      </c>
      <c r="K59" s="189"/>
    </row>
    <row r="60" s="8" customFormat="1" ht="19.92" customHeight="1">
      <c r="B60" s="183"/>
      <c r="C60" s="184"/>
      <c r="D60" s="185" t="s">
        <v>445</v>
      </c>
      <c r="E60" s="186"/>
      <c r="F60" s="186"/>
      <c r="G60" s="186"/>
      <c r="H60" s="186"/>
      <c r="I60" s="187"/>
      <c r="J60" s="188">
        <f>J273</f>
        <v>0</v>
      </c>
      <c r="K60" s="189"/>
    </row>
    <row r="61" s="8" customFormat="1" ht="19.92" customHeight="1">
      <c r="B61" s="183"/>
      <c r="C61" s="184"/>
      <c r="D61" s="185" t="s">
        <v>446</v>
      </c>
      <c r="E61" s="186"/>
      <c r="F61" s="186"/>
      <c r="G61" s="186"/>
      <c r="H61" s="186"/>
      <c r="I61" s="187"/>
      <c r="J61" s="188">
        <f>J293</f>
        <v>0</v>
      </c>
      <c r="K61" s="189"/>
    </row>
    <row r="62" s="8" customFormat="1" ht="19.92" customHeight="1">
      <c r="B62" s="183"/>
      <c r="C62" s="184"/>
      <c r="D62" s="185" t="s">
        <v>447</v>
      </c>
      <c r="E62" s="186"/>
      <c r="F62" s="186"/>
      <c r="G62" s="186"/>
      <c r="H62" s="186"/>
      <c r="I62" s="187"/>
      <c r="J62" s="188">
        <f>J486</f>
        <v>0</v>
      </c>
      <c r="K62" s="189"/>
    </row>
    <row r="63" s="8" customFormat="1" ht="19.92" customHeight="1">
      <c r="B63" s="183"/>
      <c r="C63" s="184"/>
      <c r="D63" s="185" t="s">
        <v>97</v>
      </c>
      <c r="E63" s="186"/>
      <c r="F63" s="186"/>
      <c r="G63" s="186"/>
      <c r="H63" s="186"/>
      <c r="I63" s="187"/>
      <c r="J63" s="188">
        <f>J554</f>
        <v>0</v>
      </c>
      <c r="K63" s="189"/>
    </row>
    <row r="64" s="8" customFormat="1" ht="19.92" customHeight="1">
      <c r="B64" s="183"/>
      <c r="C64" s="184"/>
      <c r="D64" s="185" t="s">
        <v>448</v>
      </c>
      <c r="E64" s="186"/>
      <c r="F64" s="186"/>
      <c r="G64" s="186"/>
      <c r="H64" s="186"/>
      <c r="I64" s="187"/>
      <c r="J64" s="188">
        <f>J746</f>
        <v>0</v>
      </c>
      <c r="K64" s="189"/>
    </row>
    <row r="65" s="8" customFormat="1" ht="19.92" customHeight="1">
      <c r="B65" s="183"/>
      <c r="C65" s="184"/>
      <c r="D65" s="185" t="s">
        <v>98</v>
      </c>
      <c r="E65" s="186"/>
      <c r="F65" s="186"/>
      <c r="G65" s="186"/>
      <c r="H65" s="186"/>
      <c r="I65" s="187"/>
      <c r="J65" s="188">
        <f>J807</f>
        <v>0</v>
      </c>
      <c r="K65" s="189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43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65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68"/>
      <c r="J71" s="70"/>
      <c r="K71" s="70"/>
      <c r="L71" s="71"/>
    </row>
    <row r="72" s="1" customFormat="1" ht="36.96" customHeight="1">
      <c r="B72" s="45"/>
      <c r="C72" s="72" t="s">
        <v>105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3"/>
      <c r="D75" s="73"/>
      <c r="E75" s="191" t="str">
        <f>E7</f>
        <v>Řečkovice Palackého nám. oprava stávající komunikace a chodníků Komunikace - větev A, včetně chodníků</v>
      </c>
      <c r="F75" s="75"/>
      <c r="G75" s="75"/>
      <c r="H75" s="75"/>
      <c r="I75" s="190"/>
      <c r="J75" s="73"/>
      <c r="K75" s="73"/>
      <c r="L75" s="71"/>
    </row>
    <row r="76" s="1" customFormat="1" ht="14.4" customHeight="1">
      <c r="B76" s="45"/>
      <c r="C76" s="75" t="s">
        <v>89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2" customHeight="1">
      <c r="B77" s="45"/>
      <c r="C77" s="73"/>
      <c r="D77" s="73"/>
      <c r="E77" s="81" t="str">
        <f>E9</f>
        <v>SO-01 - Oprava komunikace a chodníků</v>
      </c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8" customHeight="1">
      <c r="B79" s="45"/>
      <c r="C79" s="75" t="s">
        <v>23</v>
      </c>
      <c r="D79" s="73"/>
      <c r="E79" s="73"/>
      <c r="F79" s="192" t="str">
        <f>F12</f>
        <v xml:space="preserve"> </v>
      </c>
      <c r="G79" s="73"/>
      <c r="H79" s="73"/>
      <c r="I79" s="193" t="s">
        <v>25</v>
      </c>
      <c r="J79" s="84" t="str">
        <f>IF(J12="","",J12)</f>
        <v>19. 11. 2018</v>
      </c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>
      <c r="B81" s="45"/>
      <c r="C81" s="75" t="s">
        <v>27</v>
      </c>
      <c r="D81" s="73"/>
      <c r="E81" s="73"/>
      <c r="F81" s="192" t="str">
        <f>E15</f>
        <v xml:space="preserve"> </v>
      </c>
      <c r="G81" s="73"/>
      <c r="H81" s="73"/>
      <c r="I81" s="193" t="s">
        <v>32</v>
      </c>
      <c r="J81" s="192" t="str">
        <f>E21</f>
        <v xml:space="preserve"> </v>
      </c>
      <c r="K81" s="73"/>
      <c r="L81" s="71"/>
    </row>
    <row r="82" s="1" customFormat="1" ht="14.4" customHeight="1">
      <c r="B82" s="45"/>
      <c r="C82" s="75" t="s">
        <v>30</v>
      </c>
      <c r="D82" s="73"/>
      <c r="E82" s="73"/>
      <c r="F82" s="192" t="str">
        <f>IF(E18="","",E18)</f>
        <v/>
      </c>
      <c r="G82" s="73"/>
      <c r="H82" s="73"/>
      <c r="I82" s="190"/>
      <c r="J82" s="73"/>
      <c r="K82" s="73"/>
      <c r="L82" s="71"/>
    </row>
    <row r="83" s="1" customFormat="1" ht="10.32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9" customFormat="1" ht="29.28" customHeight="1">
      <c r="B84" s="194"/>
      <c r="C84" s="195" t="s">
        <v>106</v>
      </c>
      <c r="D84" s="196" t="s">
        <v>54</v>
      </c>
      <c r="E84" s="196" t="s">
        <v>50</v>
      </c>
      <c r="F84" s="196" t="s">
        <v>107</v>
      </c>
      <c r="G84" s="196" t="s">
        <v>108</v>
      </c>
      <c r="H84" s="196" t="s">
        <v>109</v>
      </c>
      <c r="I84" s="197" t="s">
        <v>110</v>
      </c>
      <c r="J84" s="196" t="s">
        <v>93</v>
      </c>
      <c r="K84" s="198" t="s">
        <v>111</v>
      </c>
      <c r="L84" s="199"/>
      <c r="M84" s="101" t="s">
        <v>112</v>
      </c>
      <c r="N84" s="102" t="s">
        <v>39</v>
      </c>
      <c r="O84" s="102" t="s">
        <v>113</v>
      </c>
      <c r="P84" s="102" t="s">
        <v>114</v>
      </c>
      <c r="Q84" s="102" t="s">
        <v>115</v>
      </c>
      <c r="R84" s="102" t="s">
        <v>116</v>
      </c>
      <c r="S84" s="102" t="s">
        <v>117</v>
      </c>
      <c r="T84" s="103" t="s">
        <v>118</v>
      </c>
    </row>
    <row r="85" s="1" customFormat="1" ht="29.28" customHeight="1">
      <c r="B85" s="45"/>
      <c r="C85" s="107" t="s">
        <v>94</v>
      </c>
      <c r="D85" s="73"/>
      <c r="E85" s="73"/>
      <c r="F85" s="73"/>
      <c r="G85" s="73"/>
      <c r="H85" s="73"/>
      <c r="I85" s="190"/>
      <c r="J85" s="200">
        <f>BK85</f>
        <v>0</v>
      </c>
      <c r="K85" s="73"/>
      <c r="L85" s="71"/>
      <c r="M85" s="104"/>
      <c r="N85" s="105"/>
      <c r="O85" s="105"/>
      <c r="P85" s="201">
        <f>P86</f>
        <v>0</v>
      </c>
      <c r="Q85" s="105"/>
      <c r="R85" s="201">
        <f>R86</f>
        <v>310.76539400000001</v>
      </c>
      <c r="S85" s="105"/>
      <c r="T85" s="202">
        <f>T86</f>
        <v>1569.1246999999999</v>
      </c>
      <c r="AT85" s="23" t="s">
        <v>68</v>
      </c>
      <c r="AU85" s="23" t="s">
        <v>95</v>
      </c>
      <c r="BK85" s="203">
        <f>BK86</f>
        <v>0</v>
      </c>
    </row>
    <row r="86" s="10" customFormat="1" ht="37.44" customHeight="1">
      <c r="B86" s="204"/>
      <c r="C86" s="205"/>
      <c r="D86" s="206" t="s">
        <v>68</v>
      </c>
      <c r="E86" s="207" t="s">
        <v>119</v>
      </c>
      <c r="F86" s="207" t="s">
        <v>120</v>
      </c>
      <c r="G86" s="205"/>
      <c r="H86" s="205"/>
      <c r="I86" s="208"/>
      <c r="J86" s="209">
        <f>BK86</f>
        <v>0</v>
      </c>
      <c r="K86" s="205"/>
      <c r="L86" s="210"/>
      <c r="M86" s="211"/>
      <c r="N86" s="212"/>
      <c r="O86" s="212"/>
      <c r="P86" s="213">
        <f>P87+P258+P273+P293+P486+P554+P746+P807</f>
        <v>0</v>
      </c>
      <c r="Q86" s="212"/>
      <c r="R86" s="213">
        <f>R87+R258+R273+R293+R486+R554+R746+R807</f>
        <v>310.76539400000001</v>
      </c>
      <c r="S86" s="212"/>
      <c r="T86" s="214">
        <f>T87+T258+T273+T293+T486+T554+T746+T807</f>
        <v>1569.1246999999999</v>
      </c>
      <c r="AR86" s="215" t="s">
        <v>77</v>
      </c>
      <c r="AT86" s="216" t="s">
        <v>68</v>
      </c>
      <c r="AU86" s="216" t="s">
        <v>69</v>
      </c>
      <c r="AY86" s="215" t="s">
        <v>121</v>
      </c>
      <c r="BK86" s="217">
        <f>BK87+BK258+BK273+BK293+BK486+BK554+BK746+BK807</f>
        <v>0</v>
      </c>
    </row>
    <row r="87" s="10" customFormat="1" ht="19.92" customHeight="1">
      <c r="B87" s="204"/>
      <c r="C87" s="205"/>
      <c r="D87" s="206" t="s">
        <v>68</v>
      </c>
      <c r="E87" s="218" t="s">
        <v>77</v>
      </c>
      <c r="F87" s="218" t="s">
        <v>449</v>
      </c>
      <c r="G87" s="205"/>
      <c r="H87" s="205"/>
      <c r="I87" s="208"/>
      <c r="J87" s="219">
        <f>BK87</f>
        <v>0</v>
      </c>
      <c r="K87" s="205"/>
      <c r="L87" s="210"/>
      <c r="M87" s="211"/>
      <c r="N87" s="212"/>
      <c r="O87" s="212"/>
      <c r="P87" s="213">
        <f>SUM(P88:P257)</f>
        <v>0</v>
      </c>
      <c r="Q87" s="212"/>
      <c r="R87" s="213">
        <f>SUM(R88:R257)</f>
        <v>1.9522140000000001</v>
      </c>
      <c r="S87" s="212"/>
      <c r="T87" s="214">
        <f>SUM(T88:T257)</f>
        <v>1568.9603999999999</v>
      </c>
      <c r="AR87" s="215" t="s">
        <v>77</v>
      </c>
      <c r="AT87" s="216" t="s">
        <v>68</v>
      </c>
      <c r="AU87" s="216" t="s">
        <v>77</v>
      </c>
      <c r="AY87" s="215" t="s">
        <v>121</v>
      </c>
      <c r="BK87" s="217">
        <f>SUM(BK88:BK257)</f>
        <v>0</v>
      </c>
    </row>
    <row r="88" s="1" customFormat="1" ht="22.8" customHeight="1">
      <c r="B88" s="45"/>
      <c r="C88" s="220" t="s">
        <v>77</v>
      </c>
      <c r="D88" s="220" t="s">
        <v>124</v>
      </c>
      <c r="E88" s="221" t="s">
        <v>450</v>
      </c>
      <c r="F88" s="222" t="s">
        <v>451</v>
      </c>
      <c r="G88" s="223" t="s">
        <v>238</v>
      </c>
      <c r="H88" s="224">
        <v>656</v>
      </c>
      <c r="I88" s="225"/>
      <c r="J88" s="226">
        <f>ROUND(I88*H88,2)</f>
        <v>0</v>
      </c>
      <c r="K88" s="222" t="s">
        <v>128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0.28999999999999998</v>
      </c>
      <c r="T88" s="230">
        <f>S88*H88</f>
        <v>190.23999999999998</v>
      </c>
      <c r="AR88" s="23" t="s">
        <v>129</v>
      </c>
      <c r="AT88" s="23" t="s">
        <v>124</v>
      </c>
      <c r="AU88" s="23" t="s">
        <v>79</v>
      </c>
      <c r="AY88" s="23" t="s">
        <v>121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77</v>
      </c>
      <c r="BK88" s="231">
        <f>ROUND(I88*H88,2)</f>
        <v>0</v>
      </c>
      <c r="BL88" s="23" t="s">
        <v>129</v>
      </c>
      <c r="BM88" s="23" t="s">
        <v>452</v>
      </c>
    </row>
    <row r="89" s="1" customFormat="1">
      <c r="B89" s="45"/>
      <c r="C89" s="73"/>
      <c r="D89" s="232" t="s">
        <v>131</v>
      </c>
      <c r="E89" s="73"/>
      <c r="F89" s="233" t="s">
        <v>453</v>
      </c>
      <c r="G89" s="73"/>
      <c r="H89" s="73"/>
      <c r="I89" s="190"/>
      <c r="J89" s="73"/>
      <c r="K89" s="73"/>
      <c r="L89" s="71"/>
      <c r="M89" s="234"/>
      <c r="N89" s="46"/>
      <c r="O89" s="46"/>
      <c r="P89" s="46"/>
      <c r="Q89" s="46"/>
      <c r="R89" s="46"/>
      <c r="S89" s="46"/>
      <c r="T89" s="94"/>
      <c r="AT89" s="23" t="s">
        <v>131</v>
      </c>
      <c r="AU89" s="23" t="s">
        <v>79</v>
      </c>
    </row>
    <row r="90" s="11" customFormat="1">
      <c r="B90" s="235"/>
      <c r="C90" s="236"/>
      <c r="D90" s="232" t="s">
        <v>133</v>
      </c>
      <c r="E90" s="237" t="s">
        <v>21</v>
      </c>
      <c r="F90" s="238" t="s">
        <v>454</v>
      </c>
      <c r="G90" s="236"/>
      <c r="H90" s="237" t="s">
        <v>21</v>
      </c>
      <c r="I90" s="239"/>
      <c r="J90" s="236"/>
      <c r="K90" s="236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133</v>
      </c>
      <c r="AU90" s="244" t="s">
        <v>79</v>
      </c>
      <c r="AV90" s="11" t="s">
        <v>77</v>
      </c>
      <c r="AW90" s="11" t="s">
        <v>33</v>
      </c>
      <c r="AX90" s="11" t="s">
        <v>69</v>
      </c>
      <c r="AY90" s="244" t="s">
        <v>121</v>
      </c>
    </row>
    <row r="91" s="12" customFormat="1">
      <c r="B91" s="245"/>
      <c r="C91" s="246"/>
      <c r="D91" s="232" t="s">
        <v>133</v>
      </c>
      <c r="E91" s="247" t="s">
        <v>21</v>
      </c>
      <c r="F91" s="248" t="s">
        <v>455</v>
      </c>
      <c r="G91" s="246"/>
      <c r="H91" s="249">
        <v>656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133</v>
      </c>
      <c r="AU91" s="255" t="s">
        <v>79</v>
      </c>
      <c r="AV91" s="12" t="s">
        <v>79</v>
      </c>
      <c r="AW91" s="12" t="s">
        <v>33</v>
      </c>
      <c r="AX91" s="12" t="s">
        <v>77</v>
      </c>
      <c r="AY91" s="255" t="s">
        <v>121</v>
      </c>
    </row>
    <row r="92" s="1" customFormat="1" ht="22.8" customHeight="1">
      <c r="B92" s="45"/>
      <c r="C92" s="220" t="s">
        <v>79</v>
      </c>
      <c r="D92" s="220" t="s">
        <v>124</v>
      </c>
      <c r="E92" s="221" t="s">
        <v>456</v>
      </c>
      <c r="F92" s="222" t="s">
        <v>457</v>
      </c>
      <c r="G92" s="223" t="s">
        <v>238</v>
      </c>
      <c r="H92" s="224">
        <v>1026.7000000000001</v>
      </c>
      <c r="I92" s="225"/>
      <c r="J92" s="226">
        <f>ROUND(I92*H92,2)</f>
        <v>0</v>
      </c>
      <c r="K92" s="222" t="s">
        <v>128</v>
      </c>
      <c r="L92" s="71"/>
      <c r="M92" s="227" t="s">
        <v>21</v>
      </c>
      <c r="N92" s="228" t="s">
        <v>40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0.44</v>
      </c>
      <c r="T92" s="230">
        <f>S92*H92</f>
        <v>451.74800000000005</v>
      </c>
      <c r="AR92" s="23" t="s">
        <v>129</v>
      </c>
      <c r="AT92" s="23" t="s">
        <v>124</v>
      </c>
      <c r="AU92" s="23" t="s">
        <v>79</v>
      </c>
      <c r="AY92" s="23" t="s">
        <v>121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77</v>
      </c>
      <c r="BK92" s="231">
        <f>ROUND(I92*H92,2)</f>
        <v>0</v>
      </c>
      <c r="BL92" s="23" t="s">
        <v>129</v>
      </c>
      <c r="BM92" s="23" t="s">
        <v>458</v>
      </c>
    </row>
    <row r="93" s="1" customFormat="1">
      <c r="B93" s="45"/>
      <c r="C93" s="73"/>
      <c r="D93" s="232" t="s">
        <v>131</v>
      </c>
      <c r="E93" s="73"/>
      <c r="F93" s="233" t="s">
        <v>459</v>
      </c>
      <c r="G93" s="73"/>
      <c r="H93" s="73"/>
      <c r="I93" s="190"/>
      <c r="J93" s="73"/>
      <c r="K93" s="73"/>
      <c r="L93" s="71"/>
      <c r="M93" s="234"/>
      <c r="N93" s="46"/>
      <c r="O93" s="46"/>
      <c r="P93" s="46"/>
      <c r="Q93" s="46"/>
      <c r="R93" s="46"/>
      <c r="S93" s="46"/>
      <c r="T93" s="94"/>
      <c r="AT93" s="23" t="s">
        <v>131</v>
      </c>
      <c r="AU93" s="23" t="s">
        <v>79</v>
      </c>
    </row>
    <row r="94" s="11" customFormat="1">
      <c r="B94" s="235"/>
      <c r="C94" s="236"/>
      <c r="D94" s="232" t="s">
        <v>133</v>
      </c>
      <c r="E94" s="237" t="s">
        <v>21</v>
      </c>
      <c r="F94" s="238" t="s">
        <v>460</v>
      </c>
      <c r="G94" s="236"/>
      <c r="H94" s="237" t="s">
        <v>21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133</v>
      </c>
      <c r="AU94" s="244" t="s">
        <v>79</v>
      </c>
      <c r="AV94" s="11" t="s">
        <v>77</v>
      </c>
      <c r="AW94" s="11" t="s">
        <v>33</v>
      </c>
      <c r="AX94" s="11" t="s">
        <v>69</v>
      </c>
      <c r="AY94" s="244" t="s">
        <v>121</v>
      </c>
    </row>
    <row r="95" s="12" customFormat="1">
      <c r="B95" s="245"/>
      <c r="C95" s="246"/>
      <c r="D95" s="232" t="s">
        <v>133</v>
      </c>
      <c r="E95" s="247" t="s">
        <v>21</v>
      </c>
      <c r="F95" s="248" t="s">
        <v>461</v>
      </c>
      <c r="G95" s="246"/>
      <c r="H95" s="249">
        <v>1026.7000000000001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133</v>
      </c>
      <c r="AU95" s="255" t="s">
        <v>79</v>
      </c>
      <c r="AV95" s="12" t="s">
        <v>79</v>
      </c>
      <c r="AW95" s="12" t="s">
        <v>33</v>
      </c>
      <c r="AX95" s="12" t="s">
        <v>77</v>
      </c>
      <c r="AY95" s="255" t="s">
        <v>121</v>
      </c>
    </row>
    <row r="96" s="1" customFormat="1" ht="22.8" customHeight="1">
      <c r="B96" s="45"/>
      <c r="C96" s="220" t="s">
        <v>144</v>
      </c>
      <c r="D96" s="220" t="s">
        <v>124</v>
      </c>
      <c r="E96" s="221" t="s">
        <v>462</v>
      </c>
      <c r="F96" s="222" t="s">
        <v>463</v>
      </c>
      <c r="G96" s="223" t="s">
        <v>238</v>
      </c>
      <c r="H96" s="224">
        <v>1026.7000000000001</v>
      </c>
      <c r="I96" s="225"/>
      <c r="J96" s="226">
        <f>ROUND(I96*H96,2)</f>
        <v>0</v>
      </c>
      <c r="K96" s="222" t="s">
        <v>128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0.23999999999999999</v>
      </c>
      <c r="T96" s="230">
        <f>S96*H96</f>
        <v>246.40800000000002</v>
      </c>
      <c r="AR96" s="23" t="s">
        <v>129</v>
      </c>
      <c r="AT96" s="23" t="s">
        <v>124</v>
      </c>
      <c r="AU96" s="23" t="s">
        <v>79</v>
      </c>
      <c r="AY96" s="23" t="s">
        <v>121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129</v>
      </c>
      <c r="BM96" s="23" t="s">
        <v>464</v>
      </c>
    </row>
    <row r="97" s="1" customFormat="1">
      <c r="B97" s="45"/>
      <c r="C97" s="73"/>
      <c r="D97" s="232" t="s">
        <v>131</v>
      </c>
      <c r="E97" s="73"/>
      <c r="F97" s="233" t="s">
        <v>465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131</v>
      </c>
      <c r="AU97" s="23" t="s">
        <v>79</v>
      </c>
    </row>
    <row r="98" s="11" customFormat="1">
      <c r="B98" s="235"/>
      <c r="C98" s="236"/>
      <c r="D98" s="232" t="s">
        <v>133</v>
      </c>
      <c r="E98" s="237" t="s">
        <v>21</v>
      </c>
      <c r="F98" s="238" t="s">
        <v>134</v>
      </c>
      <c r="G98" s="236"/>
      <c r="H98" s="237" t="s">
        <v>21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133</v>
      </c>
      <c r="AU98" s="244" t="s">
        <v>79</v>
      </c>
      <c r="AV98" s="11" t="s">
        <v>77</v>
      </c>
      <c r="AW98" s="11" t="s">
        <v>33</v>
      </c>
      <c r="AX98" s="11" t="s">
        <v>69</v>
      </c>
      <c r="AY98" s="244" t="s">
        <v>121</v>
      </c>
    </row>
    <row r="99" s="11" customFormat="1">
      <c r="B99" s="235"/>
      <c r="C99" s="236"/>
      <c r="D99" s="232" t="s">
        <v>133</v>
      </c>
      <c r="E99" s="237" t="s">
        <v>21</v>
      </c>
      <c r="F99" s="238" t="s">
        <v>466</v>
      </c>
      <c r="G99" s="236"/>
      <c r="H99" s="237" t="s">
        <v>21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AT99" s="244" t="s">
        <v>133</v>
      </c>
      <c r="AU99" s="244" t="s">
        <v>79</v>
      </c>
      <c r="AV99" s="11" t="s">
        <v>77</v>
      </c>
      <c r="AW99" s="11" t="s">
        <v>33</v>
      </c>
      <c r="AX99" s="11" t="s">
        <v>69</v>
      </c>
      <c r="AY99" s="244" t="s">
        <v>121</v>
      </c>
    </row>
    <row r="100" s="12" customFormat="1">
      <c r="B100" s="245"/>
      <c r="C100" s="246"/>
      <c r="D100" s="232" t="s">
        <v>133</v>
      </c>
      <c r="E100" s="247" t="s">
        <v>21</v>
      </c>
      <c r="F100" s="248" t="s">
        <v>461</v>
      </c>
      <c r="G100" s="246"/>
      <c r="H100" s="249">
        <v>1026.7000000000001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AT100" s="255" t="s">
        <v>133</v>
      </c>
      <c r="AU100" s="255" t="s">
        <v>79</v>
      </c>
      <c r="AV100" s="12" t="s">
        <v>79</v>
      </c>
      <c r="AW100" s="12" t="s">
        <v>33</v>
      </c>
      <c r="AX100" s="12" t="s">
        <v>77</v>
      </c>
      <c r="AY100" s="255" t="s">
        <v>121</v>
      </c>
    </row>
    <row r="101" s="1" customFormat="1" ht="22.8" customHeight="1">
      <c r="B101" s="45"/>
      <c r="C101" s="220" t="s">
        <v>467</v>
      </c>
      <c r="D101" s="220" t="s">
        <v>124</v>
      </c>
      <c r="E101" s="221" t="s">
        <v>468</v>
      </c>
      <c r="F101" s="222" t="s">
        <v>469</v>
      </c>
      <c r="G101" s="223" t="s">
        <v>238</v>
      </c>
      <c r="H101" s="224">
        <v>656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40</v>
      </c>
      <c r="O101" s="46"/>
      <c r="P101" s="229">
        <f>O101*H101</f>
        <v>0</v>
      </c>
      <c r="Q101" s="229">
        <v>5.0000000000000002E-05</v>
      </c>
      <c r="R101" s="229">
        <f>Q101*H101</f>
        <v>0.032800000000000003</v>
      </c>
      <c r="S101" s="229">
        <v>0.128</v>
      </c>
      <c r="T101" s="230">
        <f>S101*H101</f>
        <v>83.968000000000004</v>
      </c>
      <c r="AR101" s="23" t="s">
        <v>129</v>
      </c>
      <c r="AT101" s="23" t="s">
        <v>124</v>
      </c>
      <c r="AU101" s="23" t="s">
        <v>79</v>
      </c>
      <c r="AY101" s="23" t="s">
        <v>121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77</v>
      </c>
      <c r="BK101" s="231">
        <f>ROUND(I101*H101,2)</f>
        <v>0</v>
      </c>
      <c r="BL101" s="23" t="s">
        <v>129</v>
      </c>
      <c r="BM101" s="23" t="s">
        <v>470</v>
      </c>
    </row>
    <row r="102" s="1" customFormat="1">
      <c r="B102" s="45"/>
      <c r="C102" s="73"/>
      <c r="D102" s="232" t="s">
        <v>131</v>
      </c>
      <c r="E102" s="73"/>
      <c r="F102" s="233" t="s">
        <v>471</v>
      </c>
      <c r="G102" s="73"/>
      <c r="H102" s="73"/>
      <c r="I102" s="190"/>
      <c r="J102" s="73"/>
      <c r="K102" s="73"/>
      <c r="L102" s="71"/>
      <c r="M102" s="234"/>
      <c r="N102" s="46"/>
      <c r="O102" s="46"/>
      <c r="P102" s="46"/>
      <c r="Q102" s="46"/>
      <c r="R102" s="46"/>
      <c r="S102" s="46"/>
      <c r="T102" s="94"/>
      <c r="AT102" s="23" t="s">
        <v>131</v>
      </c>
      <c r="AU102" s="23" t="s">
        <v>79</v>
      </c>
    </row>
    <row r="103" s="11" customFormat="1">
      <c r="B103" s="235"/>
      <c r="C103" s="236"/>
      <c r="D103" s="232" t="s">
        <v>133</v>
      </c>
      <c r="E103" s="237" t="s">
        <v>21</v>
      </c>
      <c r="F103" s="238" t="s">
        <v>472</v>
      </c>
      <c r="G103" s="236"/>
      <c r="H103" s="237" t="s">
        <v>21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133</v>
      </c>
      <c r="AU103" s="244" t="s">
        <v>79</v>
      </c>
      <c r="AV103" s="11" t="s">
        <v>77</v>
      </c>
      <c r="AW103" s="11" t="s">
        <v>33</v>
      </c>
      <c r="AX103" s="11" t="s">
        <v>69</v>
      </c>
      <c r="AY103" s="244" t="s">
        <v>121</v>
      </c>
    </row>
    <row r="104" s="12" customFormat="1">
      <c r="B104" s="245"/>
      <c r="C104" s="246"/>
      <c r="D104" s="232" t="s">
        <v>133</v>
      </c>
      <c r="E104" s="247" t="s">
        <v>21</v>
      </c>
      <c r="F104" s="248" t="s">
        <v>473</v>
      </c>
      <c r="G104" s="246"/>
      <c r="H104" s="249">
        <v>656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133</v>
      </c>
      <c r="AU104" s="255" t="s">
        <v>79</v>
      </c>
      <c r="AV104" s="12" t="s">
        <v>79</v>
      </c>
      <c r="AW104" s="12" t="s">
        <v>33</v>
      </c>
      <c r="AX104" s="12" t="s">
        <v>77</v>
      </c>
      <c r="AY104" s="255" t="s">
        <v>121</v>
      </c>
    </row>
    <row r="105" s="1" customFormat="1" ht="22.8" customHeight="1">
      <c r="B105" s="45"/>
      <c r="C105" s="220" t="s">
        <v>474</v>
      </c>
      <c r="D105" s="220" t="s">
        <v>124</v>
      </c>
      <c r="E105" s="221" t="s">
        <v>475</v>
      </c>
      <c r="F105" s="222" t="s">
        <v>476</v>
      </c>
      <c r="G105" s="223" t="s">
        <v>238</v>
      </c>
      <c r="H105" s="224">
        <v>1026.7000000000001</v>
      </c>
      <c r="I105" s="225"/>
      <c r="J105" s="226">
        <f>ROUND(I105*H105,2)</f>
        <v>0</v>
      </c>
      <c r="K105" s="222" t="s">
        <v>128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0.00022000000000000001</v>
      </c>
      <c r="R105" s="229">
        <f>Q105*H105</f>
        <v>0.22587400000000002</v>
      </c>
      <c r="S105" s="229">
        <v>0.51200000000000001</v>
      </c>
      <c r="T105" s="230">
        <f>S105*H105</f>
        <v>525.67040000000009</v>
      </c>
      <c r="AR105" s="23" t="s">
        <v>129</v>
      </c>
      <c r="AT105" s="23" t="s">
        <v>124</v>
      </c>
      <c r="AU105" s="23" t="s">
        <v>79</v>
      </c>
      <c r="AY105" s="23" t="s">
        <v>121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77</v>
      </c>
      <c r="BK105" s="231">
        <f>ROUND(I105*H105,2)</f>
        <v>0</v>
      </c>
      <c r="BL105" s="23" t="s">
        <v>129</v>
      </c>
      <c r="BM105" s="23" t="s">
        <v>477</v>
      </c>
    </row>
    <row r="106" s="1" customFormat="1">
      <c r="B106" s="45"/>
      <c r="C106" s="73"/>
      <c r="D106" s="232" t="s">
        <v>131</v>
      </c>
      <c r="E106" s="73"/>
      <c r="F106" s="233" t="s">
        <v>478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131</v>
      </c>
      <c r="AU106" s="23" t="s">
        <v>79</v>
      </c>
    </row>
    <row r="107" s="11" customFormat="1">
      <c r="B107" s="235"/>
      <c r="C107" s="236"/>
      <c r="D107" s="232" t="s">
        <v>133</v>
      </c>
      <c r="E107" s="237" t="s">
        <v>21</v>
      </c>
      <c r="F107" s="238" t="s">
        <v>479</v>
      </c>
      <c r="G107" s="236"/>
      <c r="H107" s="237" t="s">
        <v>21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133</v>
      </c>
      <c r="AU107" s="244" t="s">
        <v>79</v>
      </c>
      <c r="AV107" s="11" t="s">
        <v>77</v>
      </c>
      <c r="AW107" s="11" t="s">
        <v>33</v>
      </c>
      <c r="AX107" s="11" t="s">
        <v>69</v>
      </c>
      <c r="AY107" s="244" t="s">
        <v>121</v>
      </c>
    </row>
    <row r="108" s="11" customFormat="1">
      <c r="B108" s="235"/>
      <c r="C108" s="236"/>
      <c r="D108" s="232" t="s">
        <v>133</v>
      </c>
      <c r="E108" s="237" t="s">
        <v>21</v>
      </c>
      <c r="F108" s="238" t="s">
        <v>480</v>
      </c>
      <c r="G108" s="236"/>
      <c r="H108" s="237" t="s">
        <v>21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133</v>
      </c>
      <c r="AU108" s="244" t="s">
        <v>79</v>
      </c>
      <c r="AV108" s="11" t="s">
        <v>77</v>
      </c>
      <c r="AW108" s="11" t="s">
        <v>33</v>
      </c>
      <c r="AX108" s="11" t="s">
        <v>69</v>
      </c>
      <c r="AY108" s="244" t="s">
        <v>121</v>
      </c>
    </row>
    <row r="109" s="12" customFormat="1">
      <c r="B109" s="245"/>
      <c r="C109" s="246"/>
      <c r="D109" s="232" t="s">
        <v>133</v>
      </c>
      <c r="E109" s="247" t="s">
        <v>21</v>
      </c>
      <c r="F109" s="248" t="s">
        <v>461</v>
      </c>
      <c r="G109" s="246"/>
      <c r="H109" s="249">
        <v>1026.7000000000001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133</v>
      </c>
      <c r="AU109" s="255" t="s">
        <v>79</v>
      </c>
      <c r="AV109" s="12" t="s">
        <v>79</v>
      </c>
      <c r="AW109" s="12" t="s">
        <v>33</v>
      </c>
      <c r="AX109" s="12" t="s">
        <v>77</v>
      </c>
      <c r="AY109" s="255" t="s">
        <v>121</v>
      </c>
    </row>
    <row r="110" s="1" customFormat="1" ht="14.4" customHeight="1">
      <c r="B110" s="45"/>
      <c r="C110" s="220" t="s">
        <v>157</v>
      </c>
      <c r="D110" s="220" t="s">
        <v>124</v>
      </c>
      <c r="E110" s="221" t="s">
        <v>481</v>
      </c>
      <c r="F110" s="222" t="s">
        <v>482</v>
      </c>
      <c r="G110" s="223" t="s">
        <v>223</v>
      </c>
      <c r="H110" s="224">
        <v>104.8</v>
      </c>
      <c r="I110" s="225"/>
      <c r="J110" s="226">
        <f>ROUND(I110*H110,2)</f>
        <v>0</v>
      </c>
      <c r="K110" s="222" t="s">
        <v>128</v>
      </c>
      <c r="L110" s="71"/>
      <c r="M110" s="227" t="s">
        <v>21</v>
      </c>
      <c r="N110" s="228" t="s">
        <v>40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0.23000000000000001</v>
      </c>
      <c r="T110" s="230">
        <f>S110*H110</f>
        <v>24.103999999999999</v>
      </c>
      <c r="AR110" s="23" t="s">
        <v>129</v>
      </c>
      <c r="AT110" s="23" t="s">
        <v>124</v>
      </c>
      <c r="AU110" s="23" t="s">
        <v>79</v>
      </c>
      <c r="AY110" s="23" t="s">
        <v>121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77</v>
      </c>
      <c r="BK110" s="231">
        <f>ROUND(I110*H110,2)</f>
        <v>0</v>
      </c>
      <c r="BL110" s="23" t="s">
        <v>129</v>
      </c>
      <c r="BM110" s="23" t="s">
        <v>483</v>
      </c>
    </row>
    <row r="111" s="1" customFormat="1">
      <c r="B111" s="45"/>
      <c r="C111" s="73"/>
      <c r="D111" s="232" t="s">
        <v>131</v>
      </c>
      <c r="E111" s="73"/>
      <c r="F111" s="233" t="s">
        <v>484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131</v>
      </c>
      <c r="AU111" s="23" t="s">
        <v>79</v>
      </c>
    </row>
    <row r="112" s="11" customFormat="1">
      <c r="B112" s="235"/>
      <c r="C112" s="236"/>
      <c r="D112" s="232" t="s">
        <v>133</v>
      </c>
      <c r="E112" s="237" t="s">
        <v>21</v>
      </c>
      <c r="F112" s="238" t="s">
        <v>134</v>
      </c>
      <c r="G112" s="236"/>
      <c r="H112" s="237" t="s">
        <v>21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133</v>
      </c>
      <c r="AU112" s="244" t="s">
        <v>79</v>
      </c>
      <c r="AV112" s="11" t="s">
        <v>77</v>
      </c>
      <c r="AW112" s="11" t="s">
        <v>33</v>
      </c>
      <c r="AX112" s="11" t="s">
        <v>69</v>
      </c>
      <c r="AY112" s="244" t="s">
        <v>121</v>
      </c>
    </row>
    <row r="113" s="11" customFormat="1">
      <c r="B113" s="235"/>
      <c r="C113" s="236"/>
      <c r="D113" s="232" t="s">
        <v>133</v>
      </c>
      <c r="E113" s="237" t="s">
        <v>21</v>
      </c>
      <c r="F113" s="238" t="s">
        <v>485</v>
      </c>
      <c r="G113" s="236"/>
      <c r="H113" s="237" t="s">
        <v>21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133</v>
      </c>
      <c r="AU113" s="244" t="s">
        <v>79</v>
      </c>
      <c r="AV113" s="11" t="s">
        <v>77</v>
      </c>
      <c r="AW113" s="11" t="s">
        <v>33</v>
      </c>
      <c r="AX113" s="11" t="s">
        <v>69</v>
      </c>
      <c r="AY113" s="244" t="s">
        <v>121</v>
      </c>
    </row>
    <row r="114" s="12" customFormat="1">
      <c r="B114" s="245"/>
      <c r="C114" s="246"/>
      <c r="D114" s="232" t="s">
        <v>133</v>
      </c>
      <c r="E114" s="247" t="s">
        <v>21</v>
      </c>
      <c r="F114" s="248" t="s">
        <v>486</v>
      </c>
      <c r="G114" s="246"/>
      <c r="H114" s="249">
        <v>104.8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133</v>
      </c>
      <c r="AU114" s="255" t="s">
        <v>79</v>
      </c>
      <c r="AV114" s="12" t="s">
        <v>79</v>
      </c>
      <c r="AW114" s="12" t="s">
        <v>33</v>
      </c>
      <c r="AX114" s="12" t="s">
        <v>77</v>
      </c>
      <c r="AY114" s="255" t="s">
        <v>121</v>
      </c>
    </row>
    <row r="115" s="1" customFormat="1" ht="14.4" customHeight="1">
      <c r="B115" s="45"/>
      <c r="C115" s="220" t="s">
        <v>161</v>
      </c>
      <c r="D115" s="220" t="s">
        <v>124</v>
      </c>
      <c r="E115" s="221" t="s">
        <v>487</v>
      </c>
      <c r="F115" s="222" t="s">
        <v>488</v>
      </c>
      <c r="G115" s="223" t="s">
        <v>223</v>
      </c>
      <c r="H115" s="224">
        <v>228.40000000000001</v>
      </c>
      <c r="I115" s="225"/>
      <c r="J115" s="226">
        <f>ROUND(I115*H115,2)</f>
        <v>0</v>
      </c>
      <c r="K115" s="222" t="s">
        <v>128</v>
      </c>
      <c r="L115" s="71"/>
      <c r="M115" s="227" t="s">
        <v>21</v>
      </c>
      <c r="N115" s="228" t="s">
        <v>40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0.20499999999999999</v>
      </c>
      <c r="T115" s="230">
        <f>S115*H115</f>
        <v>46.821999999999996</v>
      </c>
      <c r="AR115" s="23" t="s">
        <v>129</v>
      </c>
      <c r="AT115" s="23" t="s">
        <v>124</v>
      </c>
      <c r="AU115" s="23" t="s">
        <v>79</v>
      </c>
      <c r="AY115" s="23" t="s">
        <v>121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77</v>
      </c>
      <c r="BK115" s="231">
        <f>ROUND(I115*H115,2)</f>
        <v>0</v>
      </c>
      <c r="BL115" s="23" t="s">
        <v>129</v>
      </c>
      <c r="BM115" s="23" t="s">
        <v>489</v>
      </c>
    </row>
    <row r="116" s="1" customFormat="1">
      <c r="B116" s="45"/>
      <c r="C116" s="73"/>
      <c r="D116" s="232" t="s">
        <v>131</v>
      </c>
      <c r="E116" s="73"/>
      <c r="F116" s="233" t="s">
        <v>490</v>
      </c>
      <c r="G116" s="73"/>
      <c r="H116" s="73"/>
      <c r="I116" s="190"/>
      <c r="J116" s="73"/>
      <c r="K116" s="73"/>
      <c r="L116" s="71"/>
      <c r="M116" s="234"/>
      <c r="N116" s="46"/>
      <c r="O116" s="46"/>
      <c r="P116" s="46"/>
      <c r="Q116" s="46"/>
      <c r="R116" s="46"/>
      <c r="S116" s="46"/>
      <c r="T116" s="94"/>
      <c r="AT116" s="23" t="s">
        <v>131</v>
      </c>
      <c r="AU116" s="23" t="s">
        <v>79</v>
      </c>
    </row>
    <row r="117" s="11" customFormat="1">
      <c r="B117" s="235"/>
      <c r="C117" s="236"/>
      <c r="D117" s="232" t="s">
        <v>133</v>
      </c>
      <c r="E117" s="237" t="s">
        <v>21</v>
      </c>
      <c r="F117" s="238" t="s">
        <v>134</v>
      </c>
      <c r="G117" s="236"/>
      <c r="H117" s="237" t="s">
        <v>21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133</v>
      </c>
      <c r="AU117" s="244" t="s">
        <v>79</v>
      </c>
      <c r="AV117" s="11" t="s">
        <v>77</v>
      </c>
      <c r="AW117" s="11" t="s">
        <v>33</v>
      </c>
      <c r="AX117" s="11" t="s">
        <v>69</v>
      </c>
      <c r="AY117" s="244" t="s">
        <v>121</v>
      </c>
    </row>
    <row r="118" s="11" customFormat="1">
      <c r="B118" s="235"/>
      <c r="C118" s="236"/>
      <c r="D118" s="232" t="s">
        <v>133</v>
      </c>
      <c r="E118" s="237" t="s">
        <v>21</v>
      </c>
      <c r="F118" s="238" t="s">
        <v>491</v>
      </c>
      <c r="G118" s="236"/>
      <c r="H118" s="237" t="s">
        <v>21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AT118" s="244" t="s">
        <v>133</v>
      </c>
      <c r="AU118" s="244" t="s">
        <v>79</v>
      </c>
      <c r="AV118" s="11" t="s">
        <v>77</v>
      </c>
      <c r="AW118" s="11" t="s">
        <v>33</v>
      </c>
      <c r="AX118" s="11" t="s">
        <v>69</v>
      </c>
      <c r="AY118" s="244" t="s">
        <v>121</v>
      </c>
    </row>
    <row r="119" s="12" customFormat="1">
      <c r="B119" s="245"/>
      <c r="C119" s="246"/>
      <c r="D119" s="232" t="s">
        <v>133</v>
      </c>
      <c r="E119" s="247" t="s">
        <v>21</v>
      </c>
      <c r="F119" s="248" t="s">
        <v>492</v>
      </c>
      <c r="G119" s="246"/>
      <c r="H119" s="249">
        <v>142.40000000000001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133</v>
      </c>
      <c r="AU119" s="255" t="s">
        <v>79</v>
      </c>
      <c r="AV119" s="12" t="s">
        <v>79</v>
      </c>
      <c r="AW119" s="12" t="s">
        <v>33</v>
      </c>
      <c r="AX119" s="12" t="s">
        <v>69</v>
      </c>
      <c r="AY119" s="255" t="s">
        <v>121</v>
      </c>
    </row>
    <row r="120" s="11" customFormat="1">
      <c r="B120" s="235"/>
      <c r="C120" s="236"/>
      <c r="D120" s="232" t="s">
        <v>133</v>
      </c>
      <c r="E120" s="237" t="s">
        <v>21</v>
      </c>
      <c r="F120" s="238" t="s">
        <v>493</v>
      </c>
      <c r="G120" s="236"/>
      <c r="H120" s="237" t="s">
        <v>21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133</v>
      </c>
      <c r="AU120" s="244" t="s">
        <v>79</v>
      </c>
      <c r="AV120" s="11" t="s">
        <v>77</v>
      </c>
      <c r="AW120" s="11" t="s">
        <v>33</v>
      </c>
      <c r="AX120" s="11" t="s">
        <v>69</v>
      </c>
      <c r="AY120" s="244" t="s">
        <v>121</v>
      </c>
    </row>
    <row r="121" s="12" customFormat="1">
      <c r="B121" s="245"/>
      <c r="C121" s="246"/>
      <c r="D121" s="232" t="s">
        <v>133</v>
      </c>
      <c r="E121" s="247" t="s">
        <v>21</v>
      </c>
      <c r="F121" s="248" t="s">
        <v>494</v>
      </c>
      <c r="G121" s="246"/>
      <c r="H121" s="249">
        <v>86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133</v>
      </c>
      <c r="AU121" s="255" t="s">
        <v>79</v>
      </c>
      <c r="AV121" s="12" t="s">
        <v>79</v>
      </c>
      <c r="AW121" s="12" t="s">
        <v>33</v>
      </c>
      <c r="AX121" s="12" t="s">
        <v>69</v>
      </c>
      <c r="AY121" s="255" t="s">
        <v>121</v>
      </c>
    </row>
    <row r="122" s="13" customFormat="1">
      <c r="B122" s="256"/>
      <c r="C122" s="257"/>
      <c r="D122" s="232" t="s">
        <v>133</v>
      </c>
      <c r="E122" s="258" t="s">
        <v>21</v>
      </c>
      <c r="F122" s="259" t="s">
        <v>137</v>
      </c>
      <c r="G122" s="257"/>
      <c r="H122" s="260">
        <v>228.40000000000001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AT122" s="266" t="s">
        <v>133</v>
      </c>
      <c r="AU122" s="266" t="s">
        <v>79</v>
      </c>
      <c r="AV122" s="13" t="s">
        <v>129</v>
      </c>
      <c r="AW122" s="13" t="s">
        <v>33</v>
      </c>
      <c r="AX122" s="13" t="s">
        <v>77</v>
      </c>
      <c r="AY122" s="266" t="s">
        <v>121</v>
      </c>
    </row>
    <row r="123" s="1" customFormat="1" ht="22.8" customHeight="1">
      <c r="B123" s="45"/>
      <c r="C123" s="220" t="s">
        <v>141</v>
      </c>
      <c r="D123" s="220" t="s">
        <v>124</v>
      </c>
      <c r="E123" s="221" t="s">
        <v>495</v>
      </c>
      <c r="F123" s="222" t="s">
        <v>496</v>
      </c>
      <c r="G123" s="223" t="s">
        <v>407</v>
      </c>
      <c r="H123" s="224">
        <v>175.69999999999999</v>
      </c>
      <c r="I123" s="225"/>
      <c r="J123" s="226">
        <f>ROUND(I123*H123,2)</f>
        <v>0</v>
      </c>
      <c r="K123" s="222" t="s">
        <v>128</v>
      </c>
      <c r="L123" s="71"/>
      <c r="M123" s="227" t="s">
        <v>21</v>
      </c>
      <c r="N123" s="228" t="s">
        <v>40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129</v>
      </c>
      <c r="AT123" s="23" t="s">
        <v>124</v>
      </c>
      <c r="AU123" s="23" t="s">
        <v>79</v>
      </c>
      <c r="AY123" s="23" t="s">
        <v>121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77</v>
      </c>
      <c r="BK123" s="231">
        <f>ROUND(I123*H123,2)</f>
        <v>0</v>
      </c>
      <c r="BL123" s="23" t="s">
        <v>129</v>
      </c>
      <c r="BM123" s="23" t="s">
        <v>497</v>
      </c>
    </row>
    <row r="124" s="1" customFormat="1">
      <c r="B124" s="45"/>
      <c r="C124" s="73"/>
      <c r="D124" s="232" t="s">
        <v>131</v>
      </c>
      <c r="E124" s="73"/>
      <c r="F124" s="233" t="s">
        <v>498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131</v>
      </c>
      <c r="AU124" s="23" t="s">
        <v>79</v>
      </c>
    </row>
    <row r="125" s="11" customFormat="1">
      <c r="B125" s="235"/>
      <c r="C125" s="236"/>
      <c r="D125" s="232" t="s">
        <v>133</v>
      </c>
      <c r="E125" s="237" t="s">
        <v>21</v>
      </c>
      <c r="F125" s="238" t="s">
        <v>134</v>
      </c>
      <c r="G125" s="236"/>
      <c r="H125" s="237" t="s">
        <v>21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133</v>
      </c>
      <c r="AU125" s="244" t="s">
        <v>79</v>
      </c>
      <c r="AV125" s="11" t="s">
        <v>77</v>
      </c>
      <c r="AW125" s="11" t="s">
        <v>33</v>
      </c>
      <c r="AX125" s="11" t="s">
        <v>69</v>
      </c>
      <c r="AY125" s="244" t="s">
        <v>121</v>
      </c>
    </row>
    <row r="126" s="12" customFormat="1">
      <c r="B126" s="245"/>
      <c r="C126" s="246"/>
      <c r="D126" s="232" t="s">
        <v>133</v>
      </c>
      <c r="E126" s="247" t="s">
        <v>21</v>
      </c>
      <c r="F126" s="248" t="s">
        <v>499</v>
      </c>
      <c r="G126" s="246"/>
      <c r="H126" s="249">
        <v>175.69999999999999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133</v>
      </c>
      <c r="AU126" s="255" t="s">
        <v>79</v>
      </c>
      <c r="AV126" s="12" t="s">
        <v>79</v>
      </c>
      <c r="AW126" s="12" t="s">
        <v>33</v>
      </c>
      <c r="AX126" s="12" t="s">
        <v>77</v>
      </c>
      <c r="AY126" s="255" t="s">
        <v>121</v>
      </c>
    </row>
    <row r="127" s="1" customFormat="1" ht="22.8" customHeight="1">
      <c r="B127" s="45"/>
      <c r="C127" s="220" t="s">
        <v>122</v>
      </c>
      <c r="D127" s="220" t="s">
        <v>124</v>
      </c>
      <c r="E127" s="221" t="s">
        <v>500</v>
      </c>
      <c r="F127" s="222" t="s">
        <v>496</v>
      </c>
      <c r="G127" s="223" t="s">
        <v>407</v>
      </c>
      <c r="H127" s="224">
        <v>241.69999999999999</v>
      </c>
      <c r="I127" s="225"/>
      <c r="J127" s="226">
        <f>ROUND(I127*H127,2)</f>
        <v>0</v>
      </c>
      <c r="K127" s="222" t="s">
        <v>21</v>
      </c>
      <c r="L127" s="71"/>
      <c r="M127" s="227" t="s">
        <v>21</v>
      </c>
      <c r="N127" s="228" t="s">
        <v>40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129</v>
      </c>
      <c r="AT127" s="23" t="s">
        <v>124</v>
      </c>
      <c r="AU127" s="23" t="s">
        <v>79</v>
      </c>
      <c r="AY127" s="23" t="s">
        <v>121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77</v>
      </c>
      <c r="BK127" s="231">
        <f>ROUND(I127*H127,2)</f>
        <v>0</v>
      </c>
      <c r="BL127" s="23" t="s">
        <v>129</v>
      </c>
      <c r="BM127" s="23" t="s">
        <v>501</v>
      </c>
    </row>
    <row r="128" s="1" customFormat="1">
      <c r="B128" s="45"/>
      <c r="C128" s="73"/>
      <c r="D128" s="232" t="s">
        <v>131</v>
      </c>
      <c r="E128" s="73"/>
      <c r="F128" s="233" t="s">
        <v>498</v>
      </c>
      <c r="G128" s="73"/>
      <c r="H128" s="73"/>
      <c r="I128" s="190"/>
      <c r="J128" s="73"/>
      <c r="K128" s="73"/>
      <c r="L128" s="71"/>
      <c r="M128" s="234"/>
      <c r="N128" s="46"/>
      <c r="O128" s="46"/>
      <c r="P128" s="46"/>
      <c r="Q128" s="46"/>
      <c r="R128" s="46"/>
      <c r="S128" s="46"/>
      <c r="T128" s="94"/>
      <c r="AT128" s="23" t="s">
        <v>131</v>
      </c>
      <c r="AU128" s="23" t="s">
        <v>79</v>
      </c>
    </row>
    <row r="129" s="11" customFormat="1">
      <c r="B129" s="235"/>
      <c r="C129" s="236"/>
      <c r="D129" s="232" t="s">
        <v>133</v>
      </c>
      <c r="E129" s="237" t="s">
        <v>21</v>
      </c>
      <c r="F129" s="238" t="s">
        <v>502</v>
      </c>
      <c r="G129" s="236"/>
      <c r="H129" s="237" t="s">
        <v>21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133</v>
      </c>
      <c r="AU129" s="244" t="s">
        <v>79</v>
      </c>
      <c r="AV129" s="11" t="s">
        <v>77</v>
      </c>
      <c r="AW129" s="11" t="s">
        <v>33</v>
      </c>
      <c r="AX129" s="11" t="s">
        <v>69</v>
      </c>
      <c r="AY129" s="244" t="s">
        <v>121</v>
      </c>
    </row>
    <row r="130" s="12" customFormat="1">
      <c r="B130" s="245"/>
      <c r="C130" s="246"/>
      <c r="D130" s="232" t="s">
        <v>133</v>
      </c>
      <c r="E130" s="247" t="s">
        <v>21</v>
      </c>
      <c r="F130" s="248" t="s">
        <v>503</v>
      </c>
      <c r="G130" s="246"/>
      <c r="H130" s="249">
        <v>241.69999999999999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AT130" s="255" t="s">
        <v>133</v>
      </c>
      <c r="AU130" s="255" t="s">
        <v>79</v>
      </c>
      <c r="AV130" s="12" t="s">
        <v>79</v>
      </c>
      <c r="AW130" s="12" t="s">
        <v>33</v>
      </c>
      <c r="AX130" s="12" t="s">
        <v>77</v>
      </c>
      <c r="AY130" s="255" t="s">
        <v>121</v>
      </c>
    </row>
    <row r="131" s="1" customFormat="1" ht="22.8" customHeight="1">
      <c r="B131" s="45"/>
      <c r="C131" s="220" t="s">
        <v>178</v>
      </c>
      <c r="D131" s="220" t="s">
        <v>124</v>
      </c>
      <c r="E131" s="221" t="s">
        <v>504</v>
      </c>
      <c r="F131" s="222" t="s">
        <v>505</v>
      </c>
      <c r="G131" s="223" t="s">
        <v>407</v>
      </c>
      <c r="H131" s="224">
        <v>175.69999999999999</v>
      </c>
      <c r="I131" s="225"/>
      <c r="J131" s="226">
        <f>ROUND(I131*H131,2)</f>
        <v>0</v>
      </c>
      <c r="K131" s="222" t="s">
        <v>128</v>
      </c>
      <c r="L131" s="71"/>
      <c r="M131" s="227" t="s">
        <v>21</v>
      </c>
      <c r="N131" s="228" t="s">
        <v>40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129</v>
      </c>
      <c r="AT131" s="23" t="s">
        <v>124</v>
      </c>
      <c r="AU131" s="23" t="s">
        <v>79</v>
      </c>
      <c r="AY131" s="23" t="s">
        <v>121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77</v>
      </c>
      <c r="BK131" s="231">
        <f>ROUND(I131*H131,2)</f>
        <v>0</v>
      </c>
      <c r="BL131" s="23" t="s">
        <v>129</v>
      </c>
      <c r="BM131" s="23" t="s">
        <v>506</v>
      </c>
    </row>
    <row r="132" s="1" customFormat="1">
      <c r="B132" s="45"/>
      <c r="C132" s="73"/>
      <c r="D132" s="232" t="s">
        <v>131</v>
      </c>
      <c r="E132" s="73"/>
      <c r="F132" s="233" t="s">
        <v>507</v>
      </c>
      <c r="G132" s="73"/>
      <c r="H132" s="73"/>
      <c r="I132" s="190"/>
      <c r="J132" s="73"/>
      <c r="K132" s="73"/>
      <c r="L132" s="71"/>
      <c r="M132" s="234"/>
      <c r="N132" s="46"/>
      <c r="O132" s="46"/>
      <c r="P132" s="46"/>
      <c r="Q132" s="46"/>
      <c r="R132" s="46"/>
      <c r="S132" s="46"/>
      <c r="T132" s="94"/>
      <c r="AT132" s="23" t="s">
        <v>131</v>
      </c>
      <c r="AU132" s="23" t="s">
        <v>79</v>
      </c>
    </row>
    <row r="133" s="11" customFormat="1">
      <c r="B133" s="235"/>
      <c r="C133" s="236"/>
      <c r="D133" s="232" t="s">
        <v>133</v>
      </c>
      <c r="E133" s="237" t="s">
        <v>21</v>
      </c>
      <c r="F133" s="238" t="s">
        <v>134</v>
      </c>
      <c r="G133" s="236"/>
      <c r="H133" s="237" t="s">
        <v>21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133</v>
      </c>
      <c r="AU133" s="244" t="s">
        <v>79</v>
      </c>
      <c r="AV133" s="11" t="s">
        <v>77</v>
      </c>
      <c r="AW133" s="11" t="s">
        <v>33</v>
      </c>
      <c r="AX133" s="11" t="s">
        <v>69</v>
      </c>
      <c r="AY133" s="244" t="s">
        <v>121</v>
      </c>
    </row>
    <row r="134" s="12" customFormat="1">
      <c r="B134" s="245"/>
      <c r="C134" s="246"/>
      <c r="D134" s="232" t="s">
        <v>133</v>
      </c>
      <c r="E134" s="247" t="s">
        <v>21</v>
      </c>
      <c r="F134" s="248" t="s">
        <v>508</v>
      </c>
      <c r="G134" s="246"/>
      <c r="H134" s="249">
        <v>175.69999999999999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133</v>
      </c>
      <c r="AU134" s="255" t="s">
        <v>79</v>
      </c>
      <c r="AV134" s="12" t="s">
        <v>79</v>
      </c>
      <c r="AW134" s="12" t="s">
        <v>33</v>
      </c>
      <c r="AX134" s="12" t="s">
        <v>77</v>
      </c>
      <c r="AY134" s="255" t="s">
        <v>121</v>
      </c>
    </row>
    <row r="135" s="1" customFormat="1" ht="22.8" customHeight="1">
      <c r="B135" s="45"/>
      <c r="C135" s="220" t="s">
        <v>185</v>
      </c>
      <c r="D135" s="220" t="s">
        <v>124</v>
      </c>
      <c r="E135" s="221" t="s">
        <v>509</v>
      </c>
      <c r="F135" s="222" t="s">
        <v>505</v>
      </c>
      <c r="G135" s="223" t="s">
        <v>407</v>
      </c>
      <c r="H135" s="224">
        <v>241.69999999999999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40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129</v>
      </c>
      <c r="AT135" s="23" t="s">
        <v>124</v>
      </c>
      <c r="AU135" s="23" t="s">
        <v>79</v>
      </c>
      <c r="AY135" s="23" t="s">
        <v>121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77</v>
      </c>
      <c r="BK135" s="231">
        <f>ROUND(I135*H135,2)</f>
        <v>0</v>
      </c>
      <c r="BL135" s="23" t="s">
        <v>129</v>
      </c>
      <c r="BM135" s="23" t="s">
        <v>510</v>
      </c>
    </row>
    <row r="136" s="1" customFormat="1">
      <c r="B136" s="45"/>
      <c r="C136" s="73"/>
      <c r="D136" s="232" t="s">
        <v>131</v>
      </c>
      <c r="E136" s="73"/>
      <c r="F136" s="233" t="s">
        <v>507</v>
      </c>
      <c r="G136" s="73"/>
      <c r="H136" s="73"/>
      <c r="I136" s="190"/>
      <c r="J136" s="73"/>
      <c r="K136" s="73"/>
      <c r="L136" s="71"/>
      <c r="M136" s="234"/>
      <c r="N136" s="46"/>
      <c r="O136" s="46"/>
      <c r="P136" s="46"/>
      <c r="Q136" s="46"/>
      <c r="R136" s="46"/>
      <c r="S136" s="46"/>
      <c r="T136" s="94"/>
      <c r="AT136" s="23" t="s">
        <v>131</v>
      </c>
      <c r="AU136" s="23" t="s">
        <v>79</v>
      </c>
    </row>
    <row r="137" s="11" customFormat="1">
      <c r="B137" s="235"/>
      <c r="C137" s="236"/>
      <c r="D137" s="232" t="s">
        <v>133</v>
      </c>
      <c r="E137" s="237" t="s">
        <v>21</v>
      </c>
      <c r="F137" s="238" t="s">
        <v>502</v>
      </c>
      <c r="G137" s="236"/>
      <c r="H137" s="237" t="s">
        <v>21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133</v>
      </c>
      <c r="AU137" s="244" t="s">
        <v>79</v>
      </c>
      <c r="AV137" s="11" t="s">
        <v>77</v>
      </c>
      <c r="AW137" s="11" t="s">
        <v>33</v>
      </c>
      <c r="AX137" s="11" t="s">
        <v>69</v>
      </c>
      <c r="AY137" s="244" t="s">
        <v>121</v>
      </c>
    </row>
    <row r="138" s="12" customFormat="1">
      <c r="B138" s="245"/>
      <c r="C138" s="246"/>
      <c r="D138" s="232" t="s">
        <v>133</v>
      </c>
      <c r="E138" s="247" t="s">
        <v>21</v>
      </c>
      <c r="F138" s="248" t="s">
        <v>503</v>
      </c>
      <c r="G138" s="246"/>
      <c r="H138" s="249">
        <v>241.69999999999999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133</v>
      </c>
      <c r="AU138" s="255" t="s">
        <v>79</v>
      </c>
      <c r="AV138" s="12" t="s">
        <v>79</v>
      </c>
      <c r="AW138" s="12" t="s">
        <v>33</v>
      </c>
      <c r="AX138" s="12" t="s">
        <v>77</v>
      </c>
      <c r="AY138" s="255" t="s">
        <v>121</v>
      </c>
    </row>
    <row r="139" s="1" customFormat="1" ht="22.8" customHeight="1">
      <c r="B139" s="45"/>
      <c r="C139" s="220" t="s">
        <v>192</v>
      </c>
      <c r="D139" s="220" t="s">
        <v>124</v>
      </c>
      <c r="E139" s="221" t="s">
        <v>511</v>
      </c>
      <c r="F139" s="222" t="s">
        <v>512</v>
      </c>
      <c r="G139" s="223" t="s">
        <v>407</v>
      </c>
      <c r="H139" s="224">
        <v>175.69999999999999</v>
      </c>
      <c r="I139" s="225"/>
      <c r="J139" s="226">
        <f>ROUND(I139*H139,2)</f>
        <v>0</v>
      </c>
      <c r="K139" s="222" t="s">
        <v>128</v>
      </c>
      <c r="L139" s="71"/>
      <c r="M139" s="227" t="s">
        <v>21</v>
      </c>
      <c r="N139" s="228" t="s">
        <v>40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129</v>
      </c>
      <c r="AT139" s="23" t="s">
        <v>124</v>
      </c>
      <c r="AU139" s="23" t="s">
        <v>79</v>
      </c>
      <c r="AY139" s="23" t="s">
        <v>121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77</v>
      </c>
      <c r="BK139" s="231">
        <f>ROUND(I139*H139,2)</f>
        <v>0</v>
      </c>
      <c r="BL139" s="23" t="s">
        <v>129</v>
      </c>
      <c r="BM139" s="23" t="s">
        <v>513</v>
      </c>
    </row>
    <row r="140" s="1" customFormat="1">
      <c r="B140" s="45"/>
      <c r="C140" s="73"/>
      <c r="D140" s="232" t="s">
        <v>131</v>
      </c>
      <c r="E140" s="73"/>
      <c r="F140" s="233" t="s">
        <v>514</v>
      </c>
      <c r="G140" s="73"/>
      <c r="H140" s="73"/>
      <c r="I140" s="190"/>
      <c r="J140" s="73"/>
      <c r="K140" s="73"/>
      <c r="L140" s="71"/>
      <c r="M140" s="234"/>
      <c r="N140" s="46"/>
      <c r="O140" s="46"/>
      <c r="P140" s="46"/>
      <c r="Q140" s="46"/>
      <c r="R140" s="46"/>
      <c r="S140" s="46"/>
      <c r="T140" s="94"/>
      <c r="AT140" s="23" t="s">
        <v>131</v>
      </c>
      <c r="AU140" s="23" t="s">
        <v>79</v>
      </c>
    </row>
    <row r="141" s="11" customFormat="1">
      <c r="B141" s="235"/>
      <c r="C141" s="236"/>
      <c r="D141" s="232" t="s">
        <v>133</v>
      </c>
      <c r="E141" s="237" t="s">
        <v>21</v>
      </c>
      <c r="F141" s="238" t="s">
        <v>134</v>
      </c>
      <c r="G141" s="236"/>
      <c r="H141" s="237" t="s">
        <v>21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133</v>
      </c>
      <c r="AU141" s="244" t="s">
        <v>79</v>
      </c>
      <c r="AV141" s="11" t="s">
        <v>77</v>
      </c>
      <c r="AW141" s="11" t="s">
        <v>33</v>
      </c>
      <c r="AX141" s="11" t="s">
        <v>69</v>
      </c>
      <c r="AY141" s="244" t="s">
        <v>121</v>
      </c>
    </row>
    <row r="142" s="12" customFormat="1">
      <c r="B142" s="245"/>
      <c r="C142" s="246"/>
      <c r="D142" s="232" t="s">
        <v>133</v>
      </c>
      <c r="E142" s="247" t="s">
        <v>21</v>
      </c>
      <c r="F142" s="248" t="s">
        <v>508</v>
      </c>
      <c r="G142" s="246"/>
      <c r="H142" s="249">
        <v>175.69999999999999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133</v>
      </c>
      <c r="AU142" s="255" t="s">
        <v>79</v>
      </c>
      <c r="AV142" s="12" t="s">
        <v>79</v>
      </c>
      <c r="AW142" s="12" t="s">
        <v>33</v>
      </c>
      <c r="AX142" s="12" t="s">
        <v>77</v>
      </c>
      <c r="AY142" s="255" t="s">
        <v>121</v>
      </c>
    </row>
    <row r="143" s="1" customFormat="1" ht="22.8" customHeight="1">
      <c r="B143" s="45"/>
      <c r="C143" s="220" t="s">
        <v>198</v>
      </c>
      <c r="D143" s="220" t="s">
        <v>124</v>
      </c>
      <c r="E143" s="221" t="s">
        <v>515</v>
      </c>
      <c r="F143" s="222" t="s">
        <v>512</v>
      </c>
      <c r="G143" s="223" t="s">
        <v>407</v>
      </c>
      <c r="H143" s="224">
        <v>241.69999999999999</v>
      </c>
      <c r="I143" s="225"/>
      <c r="J143" s="226">
        <f>ROUND(I143*H143,2)</f>
        <v>0</v>
      </c>
      <c r="K143" s="222" t="s">
        <v>21</v>
      </c>
      <c r="L143" s="71"/>
      <c r="M143" s="227" t="s">
        <v>21</v>
      </c>
      <c r="N143" s="228" t="s">
        <v>40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129</v>
      </c>
      <c r="AT143" s="23" t="s">
        <v>124</v>
      </c>
      <c r="AU143" s="23" t="s">
        <v>79</v>
      </c>
      <c r="AY143" s="23" t="s">
        <v>121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77</v>
      </c>
      <c r="BK143" s="231">
        <f>ROUND(I143*H143,2)</f>
        <v>0</v>
      </c>
      <c r="BL143" s="23" t="s">
        <v>129</v>
      </c>
      <c r="BM143" s="23" t="s">
        <v>516</v>
      </c>
    </row>
    <row r="144" s="1" customFormat="1">
      <c r="B144" s="45"/>
      <c r="C144" s="73"/>
      <c r="D144" s="232" t="s">
        <v>131</v>
      </c>
      <c r="E144" s="73"/>
      <c r="F144" s="233" t="s">
        <v>514</v>
      </c>
      <c r="G144" s="73"/>
      <c r="H144" s="73"/>
      <c r="I144" s="190"/>
      <c r="J144" s="73"/>
      <c r="K144" s="73"/>
      <c r="L144" s="71"/>
      <c r="M144" s="234"/>
      <c r="N144" s="46"/>
      <c r="O144" s="46"/>
      <c r="P144" s="46"/>
      <c r="Q144" s="46"/>
      <c r="R144" s="46"/>
      <c r="S144" s="46"/>
      <c r="T144" s="94"/>
      <c r="AT144" s="23" t="s">
        <v>131</v>
      </c>
      <c r="AU144" s="23" t="s">
        <v>79</v>
      </c>
    </row>
    <row r="145" s="11" customFormat="1">
      <c r="B145" s="235"/>
      <c r="C145" s="236"/>
      <c r="D145" s="232" t="s">
        <v>133</v>
      </c>
      <c r="E145" s="237" t="s">
        <v>21</v>
      </c>
      <c r="F145" s="238" t="s">
        <v>502</v>
      </c>
      <c r="G145" s="236"/>
      <c r="H145" s="237" t="s">
        <v>21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133</v>
      </c>
      <c r="AU145" s="244" t="s">
        <v>79</v>
      </c>
      <c r="AV145" s="11" t="s">
        <v>77</v>
      </c>
      <c r="AW145" s="11" t="s">
        <v>33</v>
      </c>
      <c r="AX145" s="11" t="s">
        <v>69</v>
      </c>
      <c r="AY145" s="244" t="s">
        <v>121</v>
      </c>
    </row>
    <row r="146" s="12" customFormat="1">
      <c r="B146" s="245"/>
      <c r="C146" s="246"/>
      <c r="D146" s="232" t="s">
        <v>133</v>
      </c>
      <c r="E146" s="247" t="s">
        <v>21</v>
      </c>
      <c r="F146" s="248" t="s">
        <v>503</v>
      </c>
      <c r="G146" s="246"/>
      <c r="H146" s="249">
        <v>241.69999999999999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133</v>
      </c>
      <c r="AU146" s="255" t="s">
        <v>79</v>
      </c>
      <c r="AV146" s="12" t="s">
        <v>79</v>
      </c>
      <c r="AW146" s="12" t="s">
        <v>33</v>
      </c>
      <c r="AX146" s="12" t="s">
        <v>77</v>
      </c>
      <c r="AY146" s="255" t="s">
        <v>121</v>
      </c>
    </row>
    <row r="147" s="1" customFormat="1" ht="22.8" customHeight="1">
      <c r="B147" s="45"/>
      <c r="C147" s="220" t="s">
        <v>205</v>
      </c>
      <c r="D147" s="220" t="s">
        <v>124</v>
      </c>
      <c r="E147" s="221" t="s">
        <v>517</v>
      </c>
      <c r="F147" s="222" t="s">
        <v>518</v>
      </c>
      <c r="G147" s="223" t="s">
        <v>407</v>
      </c>
      <c r="H147" s="224">
        <v>175.69999999999999</v>
      </c>
      <c r="I147" s="225"/>
      <c r="J147" s="226">
        <f>ROUND(I147*H147,2)</f>
        <v>0</v>
      </c>
      <c r="K147" s="222" t="s">
        <v>128</v>
      </c>
      <c r="L147" s="71"/>
      <c r="M147" s="227" t="s">
        <v>21</v>
      </c>
      <c r="N147" s="228" t="s">
        <v>40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129</v>
      </c>
      <c r="AT147" s="23" t="s">
        <v>124</v>
      </c>
      <c r="AU147" s="23" t="s">
        <v>79</v>
      </c>
      <c r="AY147" s="23" t="s">
        <v>121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77</v>
      </c>
      <c r="BK147" s="231">
        <f>ROUND(I147*H147,2)</f>
        <v>0</v>
      </c>
      <c r="BL147" s="23" t="s">
        <v>129</v>
      </c>
      <c r="BM147" s="23" t="s">
        <v>519</v>
      </c>
    </row>
    <row r="148" s="1" customFormat="1">
      <c r="B148" s="45"/>
      <c r="C148" s="73"/>
      <c r="D148" s="232" t="s">
        <v>131</v>
      </c>
      <c r="E148" s="73"/>
      <c r="F148" s="233" t="s">
        <v>520</v>
      </c>
      <c r="G148" s="73"/>
      <c r="H148" s="73"/>
      <c r="I148" s="190"/>
      <c r="J148" s="73"/>
      <c r="K148" s="73"/>
      <c r="L148" s="71"/>
      <c r="M148" s="234"/>
      <c r="N148" s="46"/>
      <c r="O148" s="46"/>
      <c r="P148" s="46"/>
      <c r="Q148" s="46"/>
      <c r="R148" s="46"/>
      <c r="S148" s="46"/>
      <c r="T148" s="94"/>
      <c r="AT148" s="23" t="s">
        <v>131</v>
      </c>
      <c r="AU148" s="23" t="s">
        <v>79</v>
      </c>
    </row>
    <row r="149" s="11" customFormat="1">
      <c r="B149" s="235"/>
      <c r="C149" s="236"/>
      <c r="D149" s="232" t="s">
        <v>133</v>
      </c>
      <c r="E149" s="237" t="s">
        <v>21</v>
      </c>
      <c r="F149" s="238" t="s">
        <v>134</v>
      </c>
      <c r="G149" s="236"/>
      <c r="H149" s="237" t="s">
        <v>21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133</v>
      </c>
      <c r="AU149" s="244" t="s">
        <v>79</v>
      </c>
      <c r="AV149" s="11" t="s">
        <v>77</v>
      </c>
      <c r="AW149" s="11" t="s">
        <v>33</v>
      </c>
      <c r="AX149" s="11" t="s">
        <v>69</v>
      </c>
      <c r="AY149" s="244" t="s">
        <v>121</v>
      </c>
    </row>
    <row r="150" s="12" customFormat="1">
      <c r="B150" s="245"/>
      <c r="C150" s="246"/>
      <c r="D150" s="232" t="s">
        <v>133</v>
      </c>
      <c r="E150" s="247" t="s">
        <v>21</v>
      </c>
      <c r="F150" s="248" t="s">
        <v>508</v>
      </c>
      <c r="G150" s="246"/>
      <c r="H150" s="249">
        <v>175.69999999999999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133</v>
      </c>
      <c r="AU150" s="255" t="s">
        <v>79</v>
      </c>
      <c r="AV150" s="12" t="s">
        <v>79</v>
      </c>
      <c r="AW150" s="12" t="s">
        <v>33</v>
      </c>
      <c r="AX150" s="12" t="s">
        <v>77</v>
      </c>
      <c r="AY150" s="255" t="s">
        <v>121</v>
      </c>
    </row>
    <row r="151" s="1" customFormat="1" ht="22.8" customHeight="1">
      <c r="B151" s="45"/>
      <c r="C151" s="220" t="s">
        <v>10</v>
      </c>
      <c r="D151" s="220" t="s">
        <v>124</v>
      </c>
      <c r="E151" s="221" t="s">
        <v>521</v>
      </c>
      <c r="F151" s="222" t="s">
        <v>518</v>
      </c>
      <c r="G151" s="223" t="s">
        <v>407</v>
      </c>
      <c r="H151" s="224">
        <v>241.69999999999999</v>
      </c>
      <c r="I151" s="225"/>
      <c r="J151" s="226">
        <f>ROUND(I151*H151,2)</f>
        <v>0</v>
      </c>
      <c r="K151" s="222" t="s">
        <v>21</v>
      </c>
      <c r="L151" s="71"/>
      <c r="M151" s="227" t="s">
        <v>21</v>
      </c>
      <c r="N151" s="228" t="s">
        <v>40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129</v>
      </c>
      <c r="AT151" s="23" t="s">
        <v>124</v>
      </c>
      <c r="AU151" s="23" t="s">
        <v>79</v>
      </c>
      <c r="AY151" s="23" t="s">
        <v>121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77</v>
      </c>
      <c r="BK151" s="231">
        <f>ROUND(I151*H151,2)</f>
        <v>0</v>
      </c>
      <c r="BL151" s="23" t="s">
        <v>129</v>
      </c>
      <c r="BM151" s="23" t="s">
        <v>522</v>
      </c>
    </row>
    <row r="152" s="1" customFormat="1">
      <c r="B152" s="45"/>
      <c r="C152" s="73"/>
      <c r="D152" s="232" t="s">
        <v>131</v>
      </c>
      <c r="E152" s="73"/>
      <c r="F152" s="233" t="s">
        <v>520</v>
      </c>
      <c r="G152" s="73"/>
      <c r="H152" s="73"/>
      <c r="I152" s="190"/>
      <c r="J152" s="73"/>
      <c r="K152" s="73"/>
      <c r="L152" s="71"/>
      <c r="M152" s="234"/>
      <c r="N152" s="46"/>
      <c r="O152" s="46"/>
      <c r="P152" s="46"/>
      <c r="Q152" s="46"/>
      <c r="R152" s="46"/>
      <c r="S152" s="46"/>
      <c r="T152" s="94"/>
      <c r="AT152" s="23" t="s">
        <v>131</v>
      </c>
      <c r="AU152" s="23" t="s">
        <v>79</v>
      </c>
    </row>
    <row r="153" s="11" customFormat="1">
      <c r="B153" s="235"/>
      <c r="C153" s="236"/>
      <c r="D153" s="232" t="s">
        <v>133</v>
      </c>
      <c r="E153" s="237" t="s">
        <v>21</v>
      </c>
      <c r="F153" s="238" t="s">
        <v>502</v>
      </c>
      <c r="G153" s="236"/>
      <c r="H153" s="237" t="s">
        <v>21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133</v>
      </c>
      <c r="AU153" s="244" t="s">
        <v>79</v>
      </c>
      <c r="AV153" s="11" t="s">
        <v>77</v>
      </c>
      <c r="AW153" s="11" t="s">
        <v>33</v>
      </c>
      <c r="AX153" s="11" t="s">
        <v>69</v>
      </c>
      <c r="AY153" s="244" t="s">
        <v>121</v>
      </c>
    </row>
    <row r="154" s="12" customFormat="1">
      <c r="B154" s="245"/>
      <c r="C154" s="246"/>
      <c r="D154" s="232" t="s">
        <v>133</v>
      </c>
      <c r="E154" s="247" t="s">
        <v>21</v>
      </c>
      <c r="F154" s="248" t="s">
        <v>503</v>
      </c>
      <c r="G154" s="246"/>
      <c r="H154" s="249">
        <v>241.69999999999999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133</v>
      </c>
      <c r="AU154" s="255" t="s">
        <v>79</v>
      </c>
      <c r="AV154" s="12" t="s">
        <v>79</v>
      </c>
      <c r="AW154" s="12" t="s">
        <v>33</v>
      </c>
      <c r="AX154" s="12" t="s">
        <v>77</v>
      </c>
      <c r="AY154" s="255" t="s">
        <v>121</v>
      </c>
    </row>
    <row r="155" s="1" customFormat="1" ht="22.8" customHeight="1">
      <c r="B155" s="45"/>
      <c r="C155" s="220" t="s">
        <v>214</v>
      </c>
      <c r="D155" s="220" t="s">
        <v>124</v>
      </c>
      <c r="E155" s="221" t="s">
        <v>523</v>
      </c>
      <c r="F155" s="222" t="s">
        <v>524</v>
      </c>
      <c r="G155" s="223" t="s">
        <v>407</v>
      </c>
      <c r="H155" s="224">
        <v>10.300000000000001</v>
      </c>
      <c r="I155" s="225"/>
      <c r="J155" s="226">
        <f>ROUND(I155*H155,2)</f>
        <v>0</v>
      </c>
      <c r="K155" s="222" t="s">
        <v>128</v>
      </c>
      <c r="L155" s="71"/>
      <c r="M155" s="227" t="s">
        <v>21</v>
      </c>
      <c r="N155" s="228" t="s">
        <v>40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129</v>
      </c>
      <c r="AT155" s="23" t="s">
        <v>124</v>
      </c>
      <c r="AU155" s="23" t="s">
        <v>79</v>
      </c>
      <c r="AY155" s="23" t="s">
        <v>121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77</v>
      </c>
      <c r="BK155" s="231">
        <f>ROUND(I155*H155,2)</f>
        <v>0</v>
      </c>
      <c r="BL155" s="23" t="s">
        <v>129</v>
      </c>
      <c r="BM155" s="23" t="s">
        <v>525</v>
      </c>
    </row>
    <row r="156" s="1" customFormat="1">
      <c r="B156" s="45"/>
      <c r="C156" s="73"/>
      <c r="D156" s="232" t="s">
        <v>131</v>
      </c>
      <c r="E156" s="73"/>
      <c r="F156" s="233" t="s">
        <v>526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131</v>
      </c>
      <c r="AU156" s="23" t="s">
        <v>79</v>
      </c>
    </row>
    <row r="157" s="11" customFormat="1">
      <c r="B157" s="235"/>
      <c r="C157" s="236"/>
      <c r="D157" s="232" t="s">
        <v>133</v>
      </c>
      <c r="E157" s="237" t="s">
        <v>21</v>
      </c>
      <c r="F157" s="238" t="s">
        <v>134</v>
      </c>
      <c r="G157" s="236"/>
      <c r="H157" s="237" t="s">
        <v>21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133</v>
      </c>
      <c r="AU157" s="244" t="s">
        <v>79</v>
      </c>
      <c r="AV157" s="11" t="s">
        <v>77</v>
      </c>
      <c r="AW157" s="11" t="s">
        <v>33</v>
      </c>
      <c r="AX157" s="11" t="s">
        <v>69</v>
      </c>
      <c r="AY157" s="244" t="s">
        <v>121</v>
      </c>
    </row>
    <row r="158" s="11" customFormat="1">
      <c r="B158" s="235"/>
      <c r="C158" s="236"/>
      <c r="D158" s="232" t="s">
        <v>133</v>
      </c>
      <c r="E158" s="237" t="s">
        <v>21</v>
      </c>
      <c r="F158" s="238" t="s">
        <v>527</v>
      </c>
      <c r="G158" s="236"/>
      <c r="H158" s="237" t="s">
        <v>21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133</v>
      </c>
      <c r="AU158" s="244" t="s">
        <v>79</v>
      </c>
      <c r="AV158" s="11" t="s">
        <v>77</v>
      </c>
      <c r="AW158" s="11" t="s">
        <v>33</v>
      </c>
      <c r="AX158" s="11" t="s">
        <v>69</v>
      </c>
      <c r="AY158" s="244" t="s">
        <v>121</v>
      </c>
    </row>
    <row r="159" s="12" customFormat="1">
      <c r="B159" s="245"/>
      <c r="C159" s="246"/>
      <c r="D159" s="232" t="s">
        <v>133</v>
      </c>
      <c r="E159" s="247" t="s">
        <v>21</v>
      </c>
      <c r="F159" s="248" t="s">
        <v>409</v>
      </c>
      <c r="G159" s="246"/>
      <c r="H159" s="249">
        <v>10.300000000000001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133</v>
      </c>
      <c r="AU159" s="255" t="s">
        <v>79</v>
      </c>
      <c r="AV159" s="12" t="s">
        <v>79</v>
      </c>
      <c r="AW159" s="12" t="s">
        <v>33</v>
      </c>
      <c r="AX159" s="12" t="s">
        <v>77</v>
      </c>
      <c r="AY159" s="255" t="s">
        <v>121</v>
      </c>
    </row>
    <row r="160" s="1" customFormat="1" ht="22.8" customHeight="1">
      <c r="B160" s="45"/>
      <c r="C160" s="220" t="s">
        <v>220</v>
      </c>
      <c r="D160" s="220" t="s">
        <v>124</v>
      </c>
      <c r="E160" s="221" t="s">
        <v>528</v>
      </c>
      <c r="F160" s="222" t="s">
        <v>529</v>
      </c>
      <c r="G160" s="223" t="s">
        <v>407</v>
      </c>
      <c r="H160" s="224">
        <v>10.300000000000001</v>
      </c>
      <c r="I160" s="225"/>
      <c r="J160" s="226">
        <f>ROUND(I160*H160,2)</f>
        <v>0</v>
      </c>
      <c r="K160" s="222" t="s">
        <v>128</v>
      </c>
      <c r="L160" s="71"/>
      <c r="M160" s="227" t="s">
        <v>21</v>
      </c>
      <c r="N160" s="228" t="s">
        <v>40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129</v>
      </c>
      <c r="AT160" s="23" t="s">
        <v>124</v>
      </c>
      <c r="AU160" s="23" t="s">
        <v>79</v>
      </c>
      <c r="AY160" s="23" t="s">
        <v>121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77</v>
      </c>
      <c r="BK160" s="231">
        <f>ROUND(I160*H160,2)</f>
        <v>0</v>
      </c>
      <c r="BL160" s="23" t="s">
        <v>129</v>
      </c>
      <c r="BM160" s="23" t="s">
        <v>530</v>
      </c>
    </row>
    <row r="161" s="1" customFormat="1">
      <c r="B161" s="45"/>
      <c r="C161" s="73"/>
      <c r="D161" s="232" t="s">
        <v>131</v>
      </c>
      <c r="E161" s="73"/>
      <c r="F161" s="233" t="s">
        <v>531</v>
      </c>
      <c r="G161" s="73"/>
      <c r="H161" s="73"/>
      <c r="I161" s="190"/>
      <c r="J161" s="73"/>
      <c r="K161" s="73"/>
      <c r="L161" s="71"/>
      <c r="M161" s="234"/>
      <c r="N161" s="46"/>
      <c r="O161" s="46"/>
      <c r="P161" s="46"/>
      <c r="Q161" s="46"/>
      <c r="R161" s="46"/>
      <c r="S161" s="46"/>
      <c r="T161" s="94"/>
      <c r="AT161" s="23" t="s">
        <v>131</v>
      </c>
      <c r="AU161" s="23" t="s">
        <v>79</v>
      </c>
    </row>
    <row r="162" s="11" customFormat="1">
      <c r="B162" s="235"/>
      <c r="C162" s="236"/>
      <c r="D162" s="232" t="s">
        <v>133</v>
      </c>
      <c r="E162" s="237" t="s">
        <v>21</v>
      </c>
      <c r="F162" s="238" t="s">
        <v>134</v>
      </c>
      <c r="G162" s="236"/>
      <c r="H162" s="237" t="s">
        <v>21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133</v>
      </c>
      <c r="AU162" s="244" t="s">
        <v>79</v>
      </c>
      <c r="AV162" s="11" t="s">
        <v>77</v>
      </c>
      <c r="AW162" s="11" t="s">
        <v>33</v>
      </c>
      <c r="AX162" s="11" t="s">
        <v>69</v>
      </c>
      <c r="AY162" s="244" t="s">
        <v>121</v>
      </c>
    </row>
    <row r="163" s="11" customFormat="1">
      <c r="B163" s="235"/>
      <c r="C163" s="236"/>
      <c r="D163" s="232" t="s">
        <v>133</v>
      </c>
      <c r="E163" s="237" t="s">
        <v>21</v>
      </c>
      <c r="F163" s="238" t="s">
        <v>527</v>
      </c>
      <c r="G163" s="236"/>
      <c r="H163" s="237" t="s">
        <v>21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133</v>
      </c>
      <c r="AU163" s="244" t="s">
        <v>79</v>
      </c>
      <c r="AV163" s="11" t="s">
        <v>77</v>
      </c>
      <c r="AW163" s="11" t="s">
        <v>33</v>
      </c>
      <c r="AX163" s="11" t="s">
        <v>69</v>
      </c>
      <c r="AY163" s="244" t="s">
        <v>121</v>
      </c>
    </row>
    <row r="164" s="12" customFormat="1">
      <c r="B164" s="245"/>
      <c r="C164" s="246"/>
      <c r="D164" s="232" t="s">
        <v>133</v>
      </c>
      <c r="E164" s="247" t="s">
        <v>21</v>
      </c>
      <c r="F164" s="248" t="s">
        <v>409</v>
      </c>
      <c r="G164" s="246"/>
      <c r="H164" s="249">
        <v>10.300000000000001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133</v>
      </c>
      <c r="AU164" s="255" t="s">
        <v>79</v>
      </c>
      <c r="AV164" s="12" t="s">
        <v>79</v>
      </c>
      <c r="AW164" s="12" t="s">
        <v>33</v>
      </c>
      <c r="AX164" s="12" t="s">
        <v>77</v>
      </c>
      <c r="AY164" s="255" t="s">
        <v>121</v>
      </c>
    </row>
    <row r="165" s="1" customFormat="1" ht="22.8" customHeight="1">
      <c r="B165" s="45"/>
      <c r="C165" s="220" t="s">
        <v>229</v>
      </c>
      <c r="D165" s="220" t="s">
        <v>124</v>
      </c>
      <c r="E165" s="221" t="s">
        <v>532</v>
      </c>
      <c r="F165" s="222" t="s">
        <v>533</v>
      </c>
      <c r="G165" s="223" t="s">
        <v>407</v>
      </c>
      <c r="H165" s="224">
        <v>201.69999999999999</v>
      </c>
      <c r="I165" s="225"/>
      <c r="J165" s="226">
        <f>ROUND(I165*H165,2)</f>
        <v>0</v>
      </c>
      <c r="K165" s="222" t="s">
        <v>128</v>
      </c>
      <c r="L165" s="71"/>
      <c r="M165" s="227" t="s">
        <v>21</v>
      </c>
      <c r="N165" s="228" t="s">
        <v>40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129</v>
      </c>
      <c r="AT165" s="23" t="s">
        <v>124</v>
      </c>
      <c r="AU165" s="23" t="s">
        <v>79</v>
      </c>
      <c r="AY165" s="23" t="s">
        <v>121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77</v>
      </c>
      <c r="BK165" s="231">
        <f>ROUND(I165*H165,2)</f>
        <v>0</v>
      </c>
      <c r="BL165" s="23" t="s">
        <v>129</v>
      </c>
      <c r="BM165" s="23" t="s">
        <v>534</v>
      </c>
    </row>
    <row r="166" s="1" customFormat="1">
      <c r="B166" s="45"/>
      <c r="C166" s="73"/>
      <c r="D166" s="232" t="s">
        <v>131</v>
      </c>
      <c r="E166" s="73"/>
      <c r="F166" s="233" t="s">
        <v>535</v>
      </c>
      <c r="G166" s="73"/>
      <c r="H166" s="73"/>
      <c r="I166" s="190"/>
      <c r="J166" s="73"/>
      <c r="K166" s="73"/>
      <c r="L166" s="71"/>
      <c r="M166" s="234"/>
      <c r="N166" s="46"/>
      <c r="O166" s="46"/>
      <c r="P166" s="46"/>
      <c r="Q166" s="46"/>
      <c r="R166" s="46"/>
      <c r="S166" s="46"/>
      <c r="T166" s="94"/>
      <c r="AT166" s="23" t="s">
        <v>131</v>
      </c>
      <c r="AU166" s="23" t="s">
        <v>79</v>
      </c>
    </row>
    <row r="167" s="11" customFormat="1">
      <c r="B167" s="235"/>
      <c r="C167" s="236"/>
      <c r="D167" s="232" t="s">
        <v>133</v>
      </c>
      <c r="E167" s="237" t="s">
        <v>21</v>
      </c>
      <c r="F167" s="238" t="s">
        <v>134</v>
      </c>
      <c r="G167" s="236"/>
      <c r="H167" s="237" t="s">
        <v>21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133</v>
      </c>
      <c r="AU167" s="244" t="s">
        <v>79</v>
      </c>
      <c r="AV167" s="11" t="s">
        <v>77</v>
      </c>
      <c r="AW167" s="11" t="s">
        <v>33</v>
      </c>
      <c r="AX167" s="11" t="s">
        <v>69</v>
      </c>
      <c r="AY167" s="244" t="s">
        <v>121</v>
      </c>
    </row>
    <row r="168" s="12" customFormat="1">
      <c r="B168" s="245"/>
      <c r="C168" s="246"/>
      <c r="D168" s="232" t="s">
        <v>133</v>
      </c>
      <c r="E168" s="247" t="s">
        <v>21</v>
      </c>
      <c r="F168" s="248" t="s">
        <v>536</v>
      </c>
      <c r="G168" s="246"/>
      <c r="H168" s="249">
        <v>201.69999999999999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133</v>
      </c>
      <c r="AU168" s="255" t="s">
        <v>79</v>
      </c>
      <c r="AV168" s="12" t="s">
        <v>79</v>
      </c>
      <c r="AW168" s="12" t="s">
        <v>33</v>
      </c>
      <c r="AX168" s="12" t="s">
        <v>77</v>
      </c>
      <c r="AY168" s="255" t="s">
        <v>121</v>
      </c>
    </row>
    <row r="169" s="12" customFormat="1">
      <c r="B169" s="245"/>
      <c r="C169" s="246"/>
      <c r="D169" s="232" t="s">
        <v>133</v>
      </c>
      <c r="E169" s="247" t="s">
        <v>21</v>
      </c>
      <c r="F169" s="248" t="s">
        <v>21</v>
      </c>
      <c r="G169" s="246"/>
      <c r="H169" s="249">
        <v>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133</v>
      </c>
      <c r="AU169" s="255" t="s">
        <v>79</v>
      </c>
      <c r="AV169" s="12" t="s">
        <v>79</v>
      </c>
      <c r="AW169" s="12" t="s">
        <v>33</v>
      </c>
      <c r="AX169" s="12" t="s">
        <v>69</v>
      </c>
      <c r="AY169" s="255" t="s">
        <v>121</v>
      </c>
    </row>
    <row r="170" s="12" customFormat="1">
      <c r="B170" s="245"/>
      <c r="C170" s="246"/>
      <c r="D170" s="232" t="s">
        <v>133</v>
      </c>
      <c r="E170" s="247" t="s">
        <v>21</v>
      </c>
      <c r="F170" s="248" t="s">
        <v>21</v>
      </c>
      <c r="G170" s="246"/>
      <c r="H170" s="249">
        <v>0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133</v>
      </c>
      <c r="AU170" s="255" t="s">
        <v>79</v>
      </c>
      <c r="AV170" s="12" t="s">
        <v>79</v>
      </c>
      <c r="AW170" s="12" t="s">
        <v>33</v>
      </c>
      <c r="AX170" s="12" t="s">
        <v>69</v>
      </c>
      <c r="AY170" s="255" t="s">
        <v>121</v>
      </c>
    </row>
    <row r="171" s="12" customFormat="1">
      <c r="B171" s="245"/>
      <c r="C171" s="246"/>
      <c r="D171" s="232" t="s">
        <v>133</v>
      </c>
      <c r="E171" s="247" t="s">
        <v>21</v>
      </c>
      <c r="F171" s="248" t="s">
        <v>21</v>
      </c>
      <c r="G171" s="246"/>
      <c r="H171" s="249">
        <v>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133</v>
      </c>
      <c r="AU171" s="255" t="s">
        <v>79</v>
      </c>
      <c r="AV171" s="12" t="s">
        <v>79</v>
      </c>
      <c r="AW171" s="12" t="s">
        <v>33</v>
      </c>
      <c r="AX171" s="12" t="s">
        <v>69</v>
      </c>
      <c r="AY171" s="255" t="s">
        <v>121</v>
      </c>
    </row>
    <row r="172" s="12" customFormat="1">
      <c r="B172" s="245"/>
      <c r="C172" s="246"/>
      <c r="D172" s="232" t="s">
        <v>133</v>
      </c>
      <c r="E172" s="247" t="s">
        <v>21</v>
      </c>
      <c r="F172" s="248" t="s">
        <v>21</v>
      </c>
      <c r="G172" s="246"/>
      <c r="H172" s="249">
        <v>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133</v>
      </c>
      <c r="AU172" s="255" t="s">
        <v>79</v>
      </c>
      <c r="AV172" s="12" t="s">
        <v>79</v>
      </c>
      <c r="AW172" s="12" t="s">
        <v>33</v>
      </c>
      <c r="AX172" s="12" t="s">
        <v>69</v>
      </c>
      <c r="AY172" s="255" t="s">
        <v>121</v>
      </c>
    </row>
    <row r="173" s="12" customFormat="1">
      <c r="B173" s="245"/>
      <c r="C173" s="246"/>
      <c r="D173" s="232" t="s">
        <v>133</v>
      </c>
      <c r="E173" s="247" t="s">
        <v>21</v>
      </c>
      <c r="F173" s="248" t="s">
        <v>21</v>
      </c>
      <c r="G173" s="246"/>
      <c r="H173" s="249">
        <v>0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133</v>
      </c>
      <c r="AU173" s="255" t="s">
        <v>79</v>
      </c>
      <c r="AV173" s="12" t="s">
        <v>79</v>
      </c>
      <c r="AW173" s="12" t="s">
        <v>33</v>
      </c>
      <c r="AX173" s="12" t="s">
        <v>69</v>
      </c>
      <c r="AY173" s="255" t="s">
        <v>121</v>
      </c>
    </row>
    <row r="174" s="12" customFormat="1">
      <c r="B174" s="245"/>
      <c r="C174" s="246"/>
      <c r="D174" s="232" t="s">
        <v>133</v>
      </c>
      <c r="E174" s="247" t="s">
        <v>21</v>
      </c>
      <c r="F174" s="248" t="s">
        <v>21</v>
      </c>
      <c r="G174" s="246"/>
      <c r="H174" s="249">
        <v>0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133</v>
      </c>
      <c r="AU174" s="255" t="s">
        <v>79</v>
      </c>
      <c r="AV174" s="12" t="s">
        <v>79</v>
      </c>
      <c r="AW174" s="12" t="s">
        <v>33</v>
      </c>
      <c r="AX174" s="12" t="s">
        <v>69</v>
      </c>
      <c r="AY174" s="255" t="s">
        <v>121</v>
      </c>
    </row>
    <row r="175" s="12" customFormat="1">
      <c r="B175" s="245"/>
      <c r="C175" s="246"/>
      <c r="D175" s="232" t="s">
        <v>133</v>
      </c>
      <c r="E175" s="247" t="s">
        <v>21</v>
      </c>
      <c r="F175" s="248" t="s">
        <v>21</v>
      </c>
      <c r="G175" s="246"/>
      <c r="H175" s="249">
        <v>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133</v>
      </c>
      <c r="AU175" s="255" t="s">
        <v>79</v>
      </c>
      <c r="AV175" s="12" t="s">
        <v>79</v>
      </c>
      <c r="AW175" s="12" t="s">
        <v>33</v>
      </c>
      <c r="AX175" s="12" t="s">
        <v>69</v>
      </c>
      <c r="AY175" s="255" t="s">
        <v>121</v>
      </c>
    </row>
    <row r="176" s="11" customFormat="1">
      <c r="B176" s="235"/>
      <c r="C176" s="236"/>
      <c r="D176" s="232" t="s">
        <v>133</v>
      </c>
      <c r="E176" s="237" t="s">
        <v>21</v>
      </c>
      <c r="F176" s="238" t="s">
        <v>134</v>
      </c>
      <c r="G176" s="236"/>
      <c r="H176" s="237" t="s">
        <v>21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133</v>
      </c>
      <c r="AU176" s="244" t="s">
        <v>79</v>
      </c>
      <c r="AV176" s="11" t="s">
        <v>77</v>
      </c>
      <c r="AW176" s="11" t="s">
        <v>33</v>
      </c>
      <c r="AX176" s="11" t="s">
        <v>69</v>
      </c>
      <c r="AY176" s="244" t="s">
        <v>121</v>
      </c>
    </row>
    <row r="177" s="12" customFormat="1">
      <c r="B177" s="245"/>
      <c r="C177" s="246"/>
      <c r="D177" s="232" t="s">
        <v>133</v>
      </c>
      <c r="E177" s="247" t="s">
        <v>21</v>
      </c>
      <c r="F177" s="248" t="s">
        <v>536</v>
      </c>
      <c r="G177" s="246"/>
      <c r="H177" s="249">
        <v>201.69999999999999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133</v>
      </c>
      <c r="AU177" s="255" t="s">
        <v>79</v>
      </c>
      <c r="AV177" s="12" t="s">
        <v>79</v>
      </c>
      <c r="AW177" s="12" t="s">
        <v>33</v>
      </c>
      <c r="AX177" s="12" t="s">
        <v>69</v>
      </c>
      <c r="AY177" s="255" t="s">
        <v>121</v>
      </c>
    </row>
    <row r="178" s="1" customFormat="1" ht="22.8" customHeight="1">
      <c r="B178" s="45"/>
      <c r="C178" s="220" t="s">
        <v>235</v>
      </c>
      <c r="D178" s="220" t="s">
        <v>124</v>
      </c>
      <c r="E178" s="221" t="s">
        <v>537</v>
      </c>
      <c r="F178" s="222" t="s">
        <v>533</v>
      </c>
      <c r="G178" s="223" t="s">
        <v>407</v>
      </c>
      <c r="H178" s="224">
        <v>108.8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40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129</v>
      </c>
      <c r="AT178" s="23" t="s">
        <v>124</v>
      </c>
      <c r="AU178" s="23" t="s">
        <v>79</v>
      </c>
      <c r="AY178" s="23" t="s">
        <v>121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77</v>
      </c>
      <c r="BK178" s="231">
        <f>ROUND(I178*H178,2)</f>
        <v>0</v>
      </c>
      <c r="BL178" s="23" t="s">
        <v>129</v>
      </c>
      <c r="BM178" s="23" t="s">
        <v>538</v>
      </c>
    </row>
    <row r="179" s="1" customFormat="1">
      <c r="B179" s="45"/>
      <c r="C179" s="73"/>
      <c r="D179" s="232" t="s">
        <v>131</v>
      </c>
      <c r="E179" s="73"/>
      <c r="F179" s="233" t="s">
        <v>535</v>
      </c>
      <c r="G179" s="73"/>
      <c r="H179" s="73"/>
      <c r="I179" s="190"/>
      <c r="J179" s="73"/>
      <c r="K179" s="73"/>
      <c r="L179" s="71"/>
      <c r="M179" s="234"/>
      <c r="N179" s="46"/>
      <c r="O179" s="46"/>
      <c r="P179" s="46"/>
      <c r="Q179" s="46"/>
      <c r="R179" s="46"/>
      <c r="S179" s="46"/>
      <c r="T179" s="94"/>
      <c r="AT179" s="23" t="s">
        <v>131</v>
      </c>
      <c r="AU179" s="23" t="s">
        <v>79</v>
      </c>
    </row>
    <row r="180" s="11" customFormat="1">
      <c r="B180" s="235"/>
      <c r="C180" s="236"/>
      <c r="D180" s="232" t="s">
        <v>133</v>
      </c>
      <c r="E180" s="237" t="s">
        <v>21</v>
      </c>
      <c r="F180" s="238" t="s">
        <v>502</v>
      </c>
      <c r="G180" s="236"/>
      <c r="H180" s="237" t="s">
        <v>21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133</v>
      </c>
      <c r="AU180" s="244" t="s">
        <v>79</v>
      </c>
      <c r="AV180" s="11" t="s">
        <v>77</v>
      </c>
      <c r="AW180" s="11" t="s">
        <v>33</v>
      </c>
      <c r="AX180" s="11" t="s">
        <v>69</v>
      </c>
      <c r="AY180" s="244" t="s">
        <v>121</v>
      </c>
    </row>
    <row r="181" s="12" customFormat="1">
      <c r="B181" s="245"/>
      <c r="C181" s="246"/>
      <c r="D181" s="232" t="s">
        <v>133</v>
      </c>
      <c r="E181" s="247" t="s">
        <v>21</v>
      </c>
      <c r="F181" s="248" t="s">
        <v>539</v>
      </c>
      <c r="G181" s="246"/>
      <c r="H181" s="249">
        <v>108.8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133</v>
      </c>
      <c r="AU181" s="255" t="s">
        <v>79</v>
      </c>
      <c r="AV181" s="12" t="s">
        <v>79</v>
      </c>
      <c r="AW181" s="12" t="s">
        <v>33</v>
      </c>
      <c r="AX181" s="12" t="s">
        <v>77</v>
      </c>
      <c r="AY181" s="255" t="s">
        <v>121</v>
      </c>
    </row>
    <row r="182" s="1" customFormat="1" ht="14.4" customHeight="1">
      <c r="B182" s="45"/>
      <c r="C182" s="220" t="s">
        <v>243</v>
      </c>
      <c r="D182" s="220" t="s">
        <v>124</v>
      </c>
      <c r="E182" s="221" t="s">
        <v>540</v>
      </c>
      <c r="F182" s="222" t="s">
        <v>541</v>
      </c>
      <c r="G182" s="223" t="s">
        <v>238</v>
      </c>
      <c r="H182" s="224">
        <v>12.4</v>
      </c>
      <c r="I182" s="225"/>
      <c r="J182" s="226">
        <f>ROUND(I182*H182,2)</f>
        <v>0</v>
      </c>
      <c r="K182" s="222" t="s">
        <v>128</v>
      </c>
      <c r="L182" s="71"/>
      <c r="M182" s="227" t="s">
        <v>21</v>
      </c>
      <c r="N182" s="228" t="s">
        <v>40</v>
      </c>
      <c r="O182" s="46"/>
      <c r="P182" s="229">
        <f>O182*H182</f>
        <v>0</v>
      </c>
      <c r="Q182" s="229">
        <v>0.00084999999999999995</v>
      </c>
      <c r="R182" s="229">
        <f>Q182*H182</f>
        <v>0.010539999999999999</v>
      </c>
      <c r="S182" s="229">
        <v>0</v>
      </c>
      <c r="T182" s="230">
        <f>S182*H182</f>
        <v>0</v>
      </c>
      <c r="AR182" s="23" t="s">
        <v>129</v>
      </c>
      <c r="AT182" s="23" t="s">
        <v>124</v>
      </c>
      <c r="AU182" s="23" t="s">
        <v>79</v>
      </c>
      <c r="AY182" s="23" t="s">
        <v>121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77</v>
      </c>
      <c r="BK182" s="231">
        <f>ROUND(I182*H182,2)</f>
        <v>0</v>
      </c>
      <c r="BL182" s="23" t="s">
        <v>129</v>
      </c>
      <c r="BM182" s="23" t="s">
        <v>542</v>
      </c>
    </row>
    <row r="183" s="1" customFormat="1">
      <c r="B183" s="45"/>
      <c r="C183" s="73"/>
      <c r="D183" s="232" t="s">
        <v>131</v>
      </c>
      <c r="E183" s="73"/>
      <c r="F183" s="233" t="s">
        <v>543</v>
      </c>
      <c r="G183" s="73"/>
      <c r="H183" s="73"/>
      <c r="I183" s="190"/>
      <c r="J183" s="73"/>
      <c r="K183" s="73"/>
      <c r="L183" s="71"/>
      <c r="M183" s="234"/>
      <c r="N183" s="46"/>
      <c r="O183" s="46"/>
      <c r="P183" s="46"/>
      <c r="Q183" s="46"/>
      <c r="R183" s="46"/>
      <c r="S183" s="46"/>
      <c r="T183" s="94"/>
      <c r="AT183" s="23" t="s">
        <v>131</v>
      </c>
      <c r="AU183" s="23" t="s">
        <v>79</v>
      </c>
    </row>
    <row r="184" s="11" customFormat="1">
      <c r="B184" s="235"/>
      <c r="C184" s="236"/>
      <c r="D184" s="232" t="s">
        <v>133</v>
      </c>
      <c r="E184" s="237" t="s">
        <v>21</v>
      </c>
      <c r="F184" s="238" t="s">
        <v>134</v>
      </c>
      <c r="G184" s="236"/>
      <c r="H184" s="237" t="s">
        <v>21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133</v>
      </c>
      <c r="AU184" s="244" t="s">
        <v>79</v>
      </c>
      <c r="AV184" s="11" t="s">
        <v>77</v>
      </c>
      <c r="AW184" s="11" t="s">
        <v>33</v>
      </c>
      <c r="AX184" s="11" t="s">
        <v>69</v>
      </c>
      <c r="AY184" s="244" t="s">
        <v>121</v>
      </c>
    </row>
    <row r="185" s="12" customFormat="1">
      <c r="B185" s="245"/>
      <c r="C185" s="246"/>
      <c r="D185" s="232" t="s">
        <v>133</v>
      </c>
      <c r="E185" s="247" t="s">
        <v>21</v>
      </c>
      <c r="F185" s="248" t="s">
        <v>544</v>
      </c>
      <c r="G185" s="246"/>
      <c r="H185" s="249">
        <v>12.4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133</v>
      </c>
      <c r="AU185" s="255" t="s">
        <v>79</v>
      </c>
      <c r="AV185" s="12" t="s">
        <v>79</v>
      </c>
      <c r="AW185" s="12" t="s">
        <v>33</v>
      </c>
      <c r="AX185" s="12" t="s">
        <v>77</v>
      </c>
      <c r="AY185" s="255" t="s">
        <v>121</v>
      </c>
    </row>
    <row r="186" s="1" customFormat="1" ht="14.4" customHeight="1">
      <c r="B186" s="45"/>
      <c r="C186" s="220" t="s">
        <v>9</v>
      </c>
      <c r="D186" s="220" t="s">
        <v>124</v>
      </c>
      <c r="E186" s="221" t="s">
        <v>545</v>
      </c>
      <c r="F186" s="222" t="s">
        <v>546</v>
      </c>
      <c r="G186" s="223" t="s">
        <v>238</v>
      </c>
      <c r="H186" s="224">
        <v>12.4</v>
      </c>
      <c r="I186" s="225"/>
      <c r="J186" s="226">
        <f>ROUND(I186*H186,2)</f>
        <v>0</v>
      </c>
      <c r="K186" s="222" t="s">
        <v>128</v>
      </c>
      <c r="L186" s="71"/>
      <c r="M186" s="227" t="s">
        <v>21</v>
      </c>
      <c r="N186" s="228" t="s">
        <v>40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129</v>
      </c>
      <c r="AT186" s="23" t="s">
        <v>124</v>
      </c>
      <c r="AU186" s="23" t="s">
        <v>79</v>
      </c>
      <c r="AY186" s="23" t="s">
        <v>121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77</v>
      </c>
      <c r="BK186" s="231">
        <f>ROUND(I186*H186,2)</f>
        <v>0</v>
      </c>
      <c r="BL186" s="23" t="s">
        <v>129</v>
      </c>
      <c r="BM186" s="23" t="s">
        <v>547</v>
      </c>
    </row>
    <row r="187" s="1" customFormat="1">
      <c r="B187" s="45"/>
      <c r="C187" s="73"/>
      <c r="D187" s="232" t="s">
        <v>131</v>
      </c>
      <c r="E187" s="73"/>
      <c r="F187" s="233" t="s">
        <v>548</v>
      </c>
      <c r="G187" s="73"/>
      <c r="H187" s="73"/>
      <c r="I187" s="190"/>
      <c r="J187" s="73"/>
      <c r="K187" s="73"/>
      <c r="L187" s="71"/>
      <c r="M187" s="234"/>
      <c r="N187" s="46"/>
      <c r="O187" s="46"/>
      <c r="P187" s="46"/>
      <c r="Q187" s="46"/>
      <c r="R187" s="46"/>
      <c r="S187" s="46"/>
      <c r="T187" s="94"/>
      <c r="AT187" s="23" t="s">
        <v>131</v>
      </c>
      <c r="AU187" s="23" t="s">
        <v>79</v>
      </c>
    </row>
    <row r="188" s="11" customFormat="1">
      <c r="B188" s="235"/>
      <c r="C188" s="236"/>
      <c r="D188" s="232" t="s">
        <v>133</v>
      </c>
      <c r="E188" s="237" t="s">
        <v>21</v>
      </c>
      <c r="F188" s="238" t="s">
        <v>134</v>
      </c>
      <c r="G188" s="236"/>
      <c r="H188" s="237" t="s">
        <v>21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AT188" s="244" t="s">
        <v>133</v>
      </c>
      <c r="AU188" s="244" t="s">
        <v>79</v>
      </c>
      <c r="AV188" s="11" t="s">
        <v>77</v>
      </c>
      <c r="AW188" s="11" t="s">
        <v>33</v>
      </c>
      <c r="AX188" s="11" t="s">
        <v>69</v>
      </c>
      <c r="AY188" s="244" t="s">
        <v>121</v>
      </c>
    </row>
    <row r="189" s="12" customFormat="1">
      <c r="B189" s="245"/>
      <c r="C189" s="246"/>
      <c r="D189" s="232" t="s">
        <v>133</v>
      </c>
      <c r="E189" s="247" t="s">
        <v>21</v>
      </c>
      <c r="F189" s="248" t="s">
        <v>544</v>
      </c>
      <c r="G189" s="246"/>
      <c r="H189" s="249">
        <v>12.4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133</v>
      </c>
      <c r="AU189" s="255" t="s">
        <v>79</v>
      </c>
      <c r="AV189" s="12" t="s">
        <v>79</v>
      </c>
      <c r="AW189" s="12" t="s">
        <v>33</v>
      </c>
      <c r="AX189" s="12" t="s">
        <v>77</v>
      </c>
      <c r="AY189" s="255" t="s">
        <v>121</v>
      </c>
    </row>
    <row r="190" s="1" customFormat="1" ht="22.8" customHeight="1">
      <c r="B190" s="45"/>
      <c r="C190" s="220" t="s">
        <v>255</v>
      </c>
      <c r="D190" s="220" t="s">
        <v>124</v>
      </c>
      <c r="E190" s="221" t="s">
        <v>549</v>
      </c>
      <c r="F190" s="222" t="s">
        <v>550</v>
      </c>
      <c r="G190" s="223" t="s">
        <v>407</v>
      </c>
      <c r="H190" s="224">
        <v>10.300000000000001</v>
      </c>
      <c r="I190" s="225"/>
      <c r="J190" s="226">
        <f>ROUND(I190*H190,2)</f>
        <v>0</v>
      </c>
      <c r="K190" s="222" t="s">
        <v>128</v>
      </c>
      <c r="L190" s="71"/>
      <c r="M190" s="227" t="s">
        <v>21</v>
      </c>
      <c r="N190" s="228" t="s">
        <v>40</v>
      </c>
      <c r="O190" s="46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" t="s">
        <v>129</v>
      </c>
      <c r="AT190" s="23" t="s">
        <v>124</v>
      </c>
      <c r="AU190" s="23" t="s">
        <v>79</v>
      </c>
      <c r="AY190" s="23" t="s">
        <v>121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77</v>
      </c>
      <c r="BK190" s="231">
        <f>ROUND(I190*H190,2)</f>
        <v>0</v>
      </c>
      <c r="BL190" s="23" t="s">
        <v>129</v>
      </c>
      <c r="BM190" s="23" t="s">
        <v>551</v>
      </c>
    </row>
    <row r="191" s="1" customFormat="1">
      <c r="B191" s="45"/>
      <c r="C191" s="73"/>
      <c r="D191" s="232" t="s">
        <v>131</v>
      </c>
      <c r="E191" s="73"/>
      <c r="F191" s="233" t="s">
        <v>552</v>
      </c>
      <c r="G191" s="73"/>
      <c r="H191" s="73"/>
      <c r="I191" s="190"/>
      <c r="J191" s="73"/>
      <c r="K191" s="73"/>
      <c r="L191" s="71"/>
      <c r="M191" s="234"/>
      <c r="N191" s="46"/>
      <c r="O191" s="46"/>
      <c r="P191" s="46"/>
      <c r="Q191" s="46"/>
      <c r="R191" s="46"/>
      <c r="S191" s="46"/>
      <c r="T191" s="94"/>
      <c r="AT191" s="23" t="s">
        <v>131</v>
      </c>
      <c r="AU191" s="23" t="s">
        <v>79</v>
      </c>
    </row>
    <row r="192" s="11" customFormat="1">
      <c r="B192" s="235"/>
      <c r="C192" s="236"/>
      <c r="D192" s="232" t="s">
        <v>133</v>
      </c>
      <c r="E192" s="237" t="s">
        <v>21</v>
      </c>
      <c r="F192" s="238" t="s">
        <v>134</v>
      </c>
      <c r="G192" s="236"/>
      <c r="H192" s="237" t="s">
        <v>21</v>
      </c>
      <c r="I192" s="239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133</v>
      </c>
      <c r="AU192" s="244" t="s">
        <v>79</v>
      </c>
      <c r="AV192" s="11" t="s">
        <v>77</v>
      </c>
      <c r="AW192" s="11" t="s">
        <v>33</v>
      </c>
      <c r="AX192" s="11" t="s">
        <v>69</v>
      </c>
      <c r="AY192" s="244" t="s">
        <v>121</v>
      </c>
    </row>
    <row r="193" s="12" customFormat="1">
      <c r="B193" s="245"/>
      <c r="C193" s="246"/>
      <c r="D193" s="232" t="s">
        <v>133</v>
      </c>
      <c r="E193" s="247" t="s">
        <v>21</v>
      </c>
      <c r="F193" s="248" t="s">
        <v>409</v>
      </c>
      <c r="G193" s="246"/>
      <c r="H193" s="249">
        <v>10.300000000000001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133</v>
      </c>
      <c r="AU193" s="255" t="s">
        <v>79</v>
      </c>
      <c r="AV193" s="12" t="s">
        <v>79</v>
      </c>
      <c r="AW193" s="12" t="s">
        <v>33</v>
      </c>
      <c r="AX193" s="12" t="s">
        <v>77</v>
      </c>
      <c r="AY193" s="255" t="s">
        <v>121</v>
      </c>
    </row>
    <row r="194" s="1" customFormat="1" ht="22.8" customHeight="1">
      <c r="B194" s="45"/>
      <c r="C194" s="220" t="s">
        <v>264</v>
      </c>
      <c r="D194" s="220" t="s">
        <v>124</v>
      </c>
      <c r="E194" s="221" t="s">
        <v>553</v>
      </c>
      <c r="F194" s="222" t="s">
        <v>554</v>
      </c>
      <c r="G194" s="223" t="s">
        <v>407</v>
      </c>
      <c r="H194" s="224">
        <v>361.69999999999999</v>
      </c>
      <c r="I194" s="225"/>
      <c r="J194" s="226">
        <f>ROUND(I194*H194,2)</f>
        <v>0</v>
      </c>
      <c r="K194" s="222" t="s">
        <v>128</v>
      </c>
      <c r="L194" s="71"/>
      <c r="M194" s="227" t="s">
        <v>21</v>
      </c>
      <c r="N194" s="228" t="s">
        <v>40</v>
      </c>
      <c r="O194" s="46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AR194" s="23" t="s">
        <v>129</v>
      </c>
      <c r="AT194" s="23" t="s">
        <v>124</v>
      </c>
      <c r="AU194" s="23" t="s">
        <v>79</v>
      </c>
      <c r="AY194" s="23" t="s">
        <v>121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77</v>
      </c>
      <c r="BK194" s="231">
        <f>ROUND(I194*H194,2)</f>
        <v>0</v>
      </c>
      <c r="BL194" s="23" t="s">
        <v>129</v>
      </c>
      <c r="BM194" s="23" t="s">
        <v>555</v>
      </c>
    </row>
    <row r="195" s="1" customFormat="1">
      <c r="B195" s="45"/>
      <c r="C195" s="73"/>
      <c r="D195" s="232" t="s">
        <v>131</v>
      </c>
      <c r="E195" s="73"/>
      <c r="F195" s="233" t="s">
        <v>556</v>
      </c>
      <c r="G195" s="73"/>
      <c r="H195" s="73"/>
      <c r="I195" s="190"/>
      <c r="J195" s="73"/>
      <c r="K195" s="73"/>
      <c r="L195" s="71"/>
      <c r="M195" s="234"/>
      <c r="N195" s="46"/>
      <c r="O195" s="46"/>
      <c r="P195" s="46"/>
      <c r="Q195" s="46"/>
      <c r="R195" s="46"/>
      <c r="S195" s="46"/>
      <c r="T195" s="94"/>
      <c r="AT195" s="23" t="s">
        <v>131</v>
      </c>
      <c r="AU195" s="23" t="s">
        <v>79</v>
      </c>
    </row>
    <row r="196" s="11" customFormat="1">
      <c r="B196" s="235"/>
      <c r="C196" s="236"/>
      <c r="D196" s="232" t="s">
        <v>133</v>
      </c>
      <c r="E196" s="237" t="s">
        <v>21</v>
      </c>
      <c r="F196" s="238" t="s">
        <v>557</v>
      </c>
      <c r="G196" s="236"/>
      <c r="H196" s="237" t="s">
        <v>21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133</v>
      </c>
      <c r="AU196" s="244" t="s">
        <v>79</v>
      </c>
      <c r="AV196" s="11" t="s">
        <v>77</v>
      </c>
      <c r="AW196" s="11" t="s">
        <v>33</v>
      </c>
      <c r="AX196" s="11" t="s">
        <v>69</v>
      </c>
      <c r="AY196" s="244" t="s">
        <v>121</v>
      </c>
    </row>
    <row r="197" s="12" customFormat="1">
      <c r="B197" s="245"/>
      <c r="C197" s="246"/>
      <c r="D197" s="232" t="s">
        <v>133</v>
      </c>
      <c r="E197" s="247" t="s">
        <v>21</v>
      </c>
      <c r="F197" s="248" t="s">
        <v>558</v>
      </c>
      <c r="G197" s="246"/>
      <c r="H197" s="249">
        <v>361.69999999999999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133</v>
      </c>
      <c r="AU197" s="255" t="s">
        <v>79</v>
      </c>
      <c r="AV197" s="12" t="s">
        <v>79</v>
      </c>
      <c r="AW197" s="12" t="s">
        <v>33</v>
      </c>
      <c r="AX197" s="12" t="s">
        <v>77</v>
      </c>
      <c r="AY197" s="255" t="s">
        <v>121</v>
      </c>
    </row>
    <row r="198" s="1" customFormat="1" ht="22.8" customHeight="1">
      <c r="B198" s="45"/>
      <c r="C198" s="220" t="s">
        <v>271</v>
      </c>
      <c r="D198" s="220" t="s">
        <v>124</v>
      </c>
      <c r="E198" s="221" t="s">
        <v>559</v>
      </c>
      <c r="F198" s="222" t="s">
        <v>554</v>
      </c>
      <c r="G198" s="223" t="s">
        <v>407</v>
      </c>
      <c r="H198" s="224">
        <v>483.39999999999998</v>
      </c>
      <c r="I198" s="225"/>
      <c r="J198" s="226">
        <f>ROUND(I198*H198,2)</f>
        <v>0</v>
      </c>
      <c r="K198" s="222" t="s">
        <v>21</v>
      </c>
      <c r="L198" s="71"/>
      <c r="M198" s="227" t="s">
        <v>21</v>
      </c>
      <c r="N198" s="228" t="s">
        <v>40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129</v>
      </c>
      <c r="AT198" s="23" t="s">
        <v>124</v>
      </c>
      <c r="AU198" s="23" t="s">
        <v>79</v>
      </c>
      <c r="AY198" s="23" t="s">
        <v>121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77</v>
      </c>
      <c r="BK198" s="231">
        <f>ROUND(I198*H198,2)</f>
        <v>0</v>
      </c>
      <c r="BL198" s="23" t="s">
        <v>129</v>
      </c>
      <c r="BM198" s="23" t="s">
        <v>560</v>
      </c>
    </row>
    <row r="199" s="1" customFormat="1">
      <c r="B199" s="45"/>
      <c r="C199" s="73"/>
      <c r="D199" s="232" t="s">
        <v>131</v>
      </c>
      <c r="E199" s="73"/>
      <c r="F199" s="233" t="s">
        <v>556</v>
      </c>
      <c r="G199" s="73"/>
      <c r="H199" s="73"/>
      <c r="I199" s="190"/>
      <c r="J199" s="73"/>
      <c r="K199" s="73"/>
      <c r="L199" s="71"/>
      <c r="M199" s="234"/>
      <c r="N199" s="46"/>
      <c r="O199" s="46"/>
      <c r="P199" s="46"/>
      <c r="Q199" s="46"/>
      <c r="R199" s="46"/>
      <c r="S199" s="46"/>
      <c r="T199" s="94"/>
      <c r="AT199" s="23" t="s">
        <v>131</v>
      </c>
      <c r="AU199" s="23" t="s">
        <v>79</v>
      </c>
    </row>
    <row r="200" s="11" customFormat="1">
      <c r="B200" s="235"/>
      <c r="C200" s="236"/>
      <c r="D200" s="232" t="s">
        <v>133</v>
      </c>
      <c r="E200" s="237" t="s">
        <v>21</v>
      </c>
      <c r="F200" s="238" t="s">
        <v>561</v>
      </c>
      <c r="G200" s="236"/>
      <c r="H200" s="237" t="s">
        <v>21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133</v>
      </c>
      <c r="AU200" s="244" t="s">
        <v>79</v>
      </c>
      <c r="AV200" s="11" t="s">
        <v>77</v>
      </c>
      <c r="AW200" s="11" t="s">
        <v>33</v>
      </c>
      <c r="AX200" s="11" t="s">
        <v>69</v>
      </c>
      <c r="AY200" s="244" t="s">
        <v>121</v>
      </c>
    </row>
    <row r="201" s="12" customFormat="1">
      <c r="B201" s="245"/>
      <c r="C201" s="246"/>
      <c r="D201" s="232" t="s">
        <v>133</v>
      </c>
      <c r="E201" s="247" t="s">
        <v>21</v>
      </c>
      <c r="F201" s="248" t="s">
        <v>412</v>
      </c>
      <c r="G201" s="246"/>
      <c r="H201" s="249">
        <v>483.39999999999998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133</v>
      </c>
      <c r="AU201" s="255" t="s">
        <v>79</v>
      </c>
      <c r="AV201" s="12" t="s">
        <v>79</v>
      </c>
      <c r="AW201" s="12" t="s">
        <v>33</v>
      </c>
      <c r="AX201" s="12" t="s">
        <v>77</v>
      </c>
      <c r="AY201" s="255" t="s">
        <v>121</v>
      </c>
    </row>
    <row r="202" s="1" customFormat="1" ht="22.8" customHeight="1">
      <c r="B202" s="45"/>
      <c r="C202" s="220" t="s">
        <v>275</v>
      </c>
      <c r="D202" s="220" t="s">
        <v>124</v>
      </c>
      <c r="E202" s="221" t="s">
        <v>562</v>
      </c>
      <c r="F202" s="222" t="s">
        <v>563</v>
      </c>
      <c r="G202" s="223" t="s">
        <v>407</v>
      </c>
      <c r="H202" s="224">
        <v>361.69999999999999</v>
      </c>
      <c r="I202" s="225"/>
      <c r="J202" s="226">
        <f>ROUND(I202*H202,2)</f>
        <v>0</v>
      </c>
      <c r="K202" s="222" t="s">
        <v>128</v>
      </c>
      <c r="L202" s="71"/>
      <c r="M202" s="227" t="s">
        <v>21</v>
      </c>
      <c r="N202" s="228" t="s">
        <v>40</v>
      </c>
      <c r="O202" s="46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" t="s">
        <v>129</v>
      </c>
      <c r="AT202" s="23" t="s">
        <v>124</v>
      </c>
      <c r="AU202" s="23" t="s">
        <v>79</v>
      </c>
      <c r="AY202" s="23" t="s">
        <v>121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77</v>
      </c>
      <c r="BK202" s="231">
        <f>ROUND(I202*H202,2)</f>
        <v>0</v>
      </c>
      <c r="BL202" s="23" t="s">
        <v>129</v>
      </c>
      <c r="BM202" s="23" t="s">
        <v>564</v>
      </c>
    </row>
    <row r="203" s="1" customFormat="1">
      <c r="B203" s="45"/>
      <c r="C203" s="73"/>
      <c r="D203" s="232" t="s">
        <v>131</v>
      </c>
      <c r="E203" s="73"/>
      <c r="F203" s="233" t="s">
        <v>565</v>
      </c>
      <c r="G203" s="73"/>
      <c r="H203" s="73"/>
      <c r="I203" s="190"/>
      <c r="J203" s="73"/>
      <c r="K203" s="73"/>
      <c r="L203" s="71"/>
      <c r="M203" s="234"/>
      <c r="N203" s="46"/>
      <c r="O203" s="46"/>
      <c r="P203" s="46"/>
      <c r="Q203" s="46"/>
      <c r="R203" s="46"/>
      <c r="S203" s="46"/>
      <c r="T203" s="94"/>
      <c r="AT203" s="23" t="s">
        <v>131</v>
      </c>
      <c r="AU203" s="23" t="s">
        <v>79</v>
      </c>
    </row>
    <row r="204" s="11" customFormat="1">
      <c r="B204" s="235"/>
      <c r="C204" s="236"/>
      <c r="D204" s="232" t="s">
        <v>133</v>
      </c>
      <c r="E204" s="237" t="s">
        <v>21</v>
      </c>
      <c r="F204" s="238" t="s">
        <v>134</v>
      </c>
      <c r="G204" s="236"/>
      <c r="H204" s="237" t="s">
        <v>21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133</v>
      </c>
      <c r="AU204" s="244" t="s">
        <v>79</v>
      </c>
      <c r="AV204" s="11" t="s">
        <v>77</v>
      </c>
      <c r="AW204" s="11" t="s">
        <v>33</v>
      </c>
      <c r="AX204" s="11" t="s">
        <v>69</v>
      </c>
      <c r="AY204" s="244" t="s">
        <v>121</v>
      </c>
    </row>
    <row r="205" s="12" customFormat="1">
      <c r="B205" s="245"/>
      <c r="C205" s="246"/>
      <c r="D205" s="232" t="s">
        <v>133</v>
      </c>
      <c r="E205" s="247" t="s">
        <v>21</v>
      </c>
      <c r="F205" s="248" t="s">
        <v>405</v>
      </c>
      <c r="G205" s="246"/>
      <c r="H205" s="249">
        <v>351.39999999999998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133</v>
      </c>
      <c r="AU205" s="255" t="s">
        <v>79</v>
      </c>
      <c r="AV205" s="12" t="s">
        <v>79</v>
      </c>
      <c r="AW205" s="12" t="s">
        <v>33</v>
      </c>
      <c r="AX205" s="12" t="s">
        <v>69</v>
      </c>
      <c r="AY205" s="255" t="s">
        <v>121</v>
      </c>
    </row>
    <row r="206" s="12" customFormat="1">
      <c r="B206" s="245"/>
      <c r="C206" s="246"/>
      <c r="D206" s="232" t="s">
        <v>133</v>
      </c>
      <c r="E206" s="247" t="s">
        <v>21</v>
      </c>
      <c r="F206" s="248" t="s">
        <v>409</v>
      </c>
      <c r="G206" s="246"/>
      <c r="H206" s="249">
        <v>10.300000000000001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133</v>
      </c>
      <c r="AU206" s="255" t="s">
        <v>79</v>
      </c>
      <c r="AV206" s="12" t="s">
        <v>79</v>
      </c>
      <c r="AW206" s="12" t="s">
        <v>33</v>
      </c>
      <c r="AX206" s="12" t="s">
        <v>69</v>
      </c>
      <c r="AY206" s="255" t="s">
        <v>121</v>
      </c>
    </row>
    <row r="207" s="13" customFormat="1">
      <c r="B207" s="256"/>
      <c r="C207" s="257"/>
      <c r="D207" s="232" t="s">
        <v>133</v>
      </c>
      <c r="E207" s="258" t="s">
        <v>21</v>
      </c>
      <c r="F207" s="259" t="s">
        <v>137</v>
      </c>
      <c r="G207" s="257"/>
      <c r="H207" s="260">
        <v>361.69999999999999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AT207" s="266" t="s">
        <v>133</v>
      </c>
      <c r="AU207" s="266" t="s">
        <v>79</v>
      </c>
      <c r="AV207" s="13" t="s">
        <v>129</v>
      </c>
      <c r="AW207" s="13" t="s">
        <v>33</v>
      </c>
      <c r="AX207" s="13" t="s">
        <v>77</v>
      </c>
      <c r="AY207" s="266" t="s">
        <v>121</v>
      </c>
    </row>
    <row r="208" s="1" customFormat="1" ht="22.8" customHeight="1">
      <c r="B208" s="45"/>
      <c r="C208" s="220" t="s">
        <v>281</v>
      </c>
      <c r="D208" s="220" t="s">
        <v>124</v>
      </c>
      <c r="E208" s="221" t="s">
        <v>566</v>
      </c>
      <c r="F208" s="222" t="s">
        <v>563</v>
      </c>
      <c r="G208" s="223" t="s">
        <v>407</v>
      </c>
      <c r="H208" s="224">
        <v>483.39999999999998</v>
      </c>
      <c r="I208" s="225"/>
      <c r="J208" s="226">
        <f>ROUND(I208*H208,2)</f>
        <v>0</v>
      </c>
      <c r="K208" s="222" t="s">
        <v>21</v>
      </c>
      <c r="L208" s="71"/>
      <c r="M208" s="227" t="s">
        <v>21</v>
      </c>
      <c r="N208" s="228" t="s">
        <v>40</v>
      </c>
      <c r="O208" s="46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AR208" s="23" t="s">
        <v>129</v>
      </c>
      <c r="AT208" s="23" t="s">
        <v>124</v>
      </c>
      <c r="AU208" s="23" t="s">
        <v>79</v>
      </c>
      <c r="AY208" s="23" t="s">
        <v>121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77</v>
      </c>
      <c r="BK208" s="231">
        <f>ROUND(I208*H208,2)</f>
        <v>0</v>
      </c>
      <c r="BL208" s="23" t="s">
        <v>129</v>
      </c>
      <c r="BM208" s="23" t="s">
        <v>567</v>
      </c>
    </row>
    <row r="209" s="1" customFormat="1">
      <c r="B209" s="45"/>
      <c r="C209" s="73"/>
      <c r="D209" s="232" t="s">
        <v>131</v>
      </c>
      <c r="E209" s="73"/>
      <c r="F209" s="233" t="s">
        <v>565</v>
      </c>
      <c r="G209" s="73"/>
      <c r="H209" s="73"/>
      <c r="I209" s="190"/>
      <c r="J209" s="73"/>
      <c r="K209" s="73"/>
      <c r="L209" s="71"/>
      <c r="M209" s="234"/>
      <c r="N209" s="46"/>
      <c r="O209" s="46"/>
      <c r="P209" s="46"/>
      <c r="Q209" s="46"/>
      <c r="R209" s="46"/>
      <c r="S209" s="46"/>
      <c r="T209" s="94"/>
      <c r="AT209" s="23" t="s">
        <v>131</v>
      </c>
      <c r="AU209" s="23" t="s">
        <v>79</v>
      </c>
    </row>
    <row r="210" s="11" customFormat="1">
      <c r="B210" s="235"/>
      <c r="C210" s="236"/>
      <c r="D210" s="232" t="s">
        <v>133</v>
      </c>
      <c r="E210" s="237" t="s">
        <v>21</v>
      </c>
      <c r="F210" s="238" t="s">
        <v>502</v>
      </c>
      <c r="G210" s="236"/>
      <c r="H210" s="237" t="s">
        <v>21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133</v>
      </c>
      <c r="AU210" s="244" t="s">
        <v>79</v>
      </c>
      <c r="AV210" s="11" t="s">
        <v>77</v>
      </c>
      <c r="AW210" s="11" t="s">
        <v>33</v>
      </c>
      <c r="AX210" s="11" t="s">
        <v>69</v>
      </c>
      <c r="AY210" s="244" t="s">
        <v>121</v>
      </c>
    </row>
    <row r="211" s="12" customFormat="1">
      <c r="B211" s="245"/>
      <c r="C211" s="246"/>
      <c r="D211" s="232" t="s">
        <v>133</v>
      </c>
      <c r="E211" s="247" t="s">
        <v>21</v>
      </c>
      <c r="F211" s="248" t="s">
        <v>412</v>
      </c>
      <c r="G211" s="246"/>
      <c r="H211" s="249">
        <v>483.39999999999998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133</v>
      </c>
      <c r="AU211" s="255" t="s">
        <v>79</v>
      </c>
      <c r="AV211" s="12" t="s">
        <v>79</v>
      </c>
      <c r="AW211" s="12" t="s">
        <v>33</v>
      </c>
      <c r="AX211" s="12" t="s">
        <v>77</v>
      </c>
      <c r="AY211" s="255" t="s">
        <v>121</v>
      </c>
    </row>
    <row r="212" s="1" customFormat="1" ht="22.8" customHeight="1">
      <c r="B212" s="45"/>
      <c r="C212" s="220" t="s">
        <v>291</v>
      </c>
      <c r="D212" s="220" t="s">
        <v>124</v>
      </c>
      <c r="E212" s="221" t="s">
        <v>568</v>
      </c>
      <c r="F212" s="222" t="s">
        <v>569</v>
      </c>
      <c r="G212" s="223" t="s">
        <v>407</v>
      </c>
      <c r="H212" s="224">
        <v>2893.5999999999999</v>
      </c>
      <c r="I212" s="225"/>
      <c r="J212" s="226">
        <f>ROUND(I212*H212,2)</f>
        <v>0</v>
      </c>
      <c r="K212" s="222" t="s">
        <v>128</v>
      </c>
      <c r="L212" s="71"/>
      <c r="M212" s="227" t="s">
        <v>21</v>
      </c>
      <c r="N212" s="228" t="s">
        <v>40</v>
      </c>
      <c r="O212" s="46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AR212" s="23" t="s">
        <v>129</v>
      </c>
      <c r="AT212" s="23" t="s">
        <v>124</v>
      </c>
      <c r="AU212" s="23" t="s">
        <v>79</v>
      </c>
      <c r="AY212" s="23" t="s">
        <v>121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77</v>
      </c>
      <c r="BK212" s="231">
        <f>ROUND(I212*H212,2)</f>
        <v>0</v>
      </c>
      <c r="BL212" s="23" t="s">
        <v>129</v>
      </c>
      <c r="BM212" s="23" t="s">
        <v>570</v>
      </c>
    </row>
    <row r="213" s="1" customFormat="1">
      <c r="B213" s="45"/>
      <c r="C213" s="73"/>
      <c r="D213" s="232" t="s">
        <v>131</v>
      </c>
      <c r="E213" s="73"/>
      <c r="F213" s="233" t="s">
        <v>571</v>
      </c>
      <c r="G213" s="73"/>
      <c r="H213" s="73"/>
      <c r="I213" s="190"/>
      <c r="J213" s="73"/>
      <c r="K213" s="73"/>
      <c r="L213" s="71"/>
      <c r="M213" s="234"/>
      <c r="N213" s="46"/>
      <c r="O213" s="46"/>
      <c r="P213" s="46"/>
      <c r="Q213" s="46"/>
      <c r="R213" s="46"/>
      <c r="S213" s="46"/>
      <c r="T213" s="94"/>
      <c r="AT213" s="23" t="s">
        <v>131</v>
      </c>
      <c r="AU213" s="23" t="s">
        <v>79</v>
      </c>
    </row>
    <row r="214" s="11" customFormat="1">
      <c r="B214" s="235"/>
      <c r="C214" s="236"/>
      <c r="D214" s="232" t="s">
        <v>133</v>
      </c>
      <c r="E214" s="237" t="s">
        <v>21</v>
      </c>
      <c r="F214" s="238" t="s">
        <v>572</v>
      </c>
      <c r="G214" s="236"/>
      <c r="H214" s="237" t="s">
        <v>21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133</v>
      </c>
      <c r="AU214" s="244" t="s">
        <v>79</v>
      </c>
      <c r="AV214" s="11" t="s">
        <v>77</v>
      </c>
      <c r="AW214" s="11" t="s">
        <v>33</v>
      </c>
      <c r="AX214" s="11" t="s">
        <v>69</v>
      </c>
      <c r="AY214" s="244" t="s">
        <v>121</v>
      </c>
    </row>
    <row r="215" s="12" customFormat="1">
      <c r="B215" s="245"/>
      <c r="C215" s="246"/>
      <c r="D215" s="232" t="s">
        <v>133</v>
      </c>
      <c r="E215" s="247" t="s">
        <v>21</v>
      </c>
      <c r="F215" s="248" t="s">
        <v>573</v>
      </c>
      <c r="G215" s="246"/>
      <c r="H215" s="249">
        <v>2811.1999999999998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AT215" s="255" t="s">
        <v>133</v>
      </c>
      <c r="AU215" s="255" t="s">
        <v>79</v>
      </c>
      <c r="AV215" s="12" t="s">
        <v>79</v>
      </c>
      <c r="AW215" s="12" t="s">
        <v>33</v>
      </c>
      <c r="AX215" s="12" t="s">
        <v>69</v>
      </c>
      <c r="AY215" s="255" t="s">
        <v>121</v>
      </c>
    </row>
    <row r="216" s="12" customFormat="1">
      <c r="B216" s="245"/>
      <c r="C216" s="246"/>
      <c r="D216" s="232" t="s">
        <v>133</v>
      </c>
      <c r="E216" s="247" t="s">
        <v>21</v>
      </c>
      <c r="F216" s="248" t="s">
        <v>574</v>
      </c>
      <c r="G216" s="246"/>
      <c r="H216" s="249">
        <v>82.400000000000006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133</v>
      </c>
      <c r="AU216" s="255" t="s">
        <v>79</v>
      </c>
      <c r="AV216" s="12" t="s">
        <v>79</v>
      </c>
      <c r="AW216" s="12" t="s">
        <v>33</v>
      </c>
      <c r="AX216" s="12" t="s">
        <v>69</v>
      </c>
      <c r="AY216" s="255" t="s">
        <v>121</v>
      </c>
    </row>
    <row r="217" s="13" customFormat="1">
      <c r="B217" s="256"/>
      <c r="C217" s="257"/>
      <c r="D217" s="232" t="s">
        <v>133</v>
      </c>
      <c r="E217" s="258" t="s">
        <v>21</v>
      </c>
      <c r="F217" s="259" t="s">
        <v>137</v>
      </c>
      <c r="G217" s="257"/>
      <c r="H217" s="260">
        <v>2893.5999999999999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AT217" s="266" t="s">
        <v>133</v>
      </c>
      <c r="AU217" s="266" t="s">
        <v>79</v>
      </c>
      <c r="AV217" s="13" t="s">
        <v>129</v>
      </c>
      <c r="AW217" s="13" t="s">
        <v>33</v>
      </c>
      <c r="AX217" s="13" t="s">
        <v>77</v>
      </c>
      <c r="AY217" s="266" t="s">
        <v>121</v>
      </c>
    </row>
    <row r="218" s="1" customFormat="1" ht="22.8" customHeight="1">
      <c r="B218" s="45"/>
      <c r="C218" s="220" t="s">
        <v>297</v>
      </c>
      <c r="D218" s="220" t="s">
        <v>124</v>
      </c>
      <c r="E218" s="221" t="s">
        <v>575</v>
      </c>
      <c r="F218" s="222" t="s">
        <v>569</v>
      </c>
      <c r="G218" s="223" t="s">
        <v>407</v>
      </c>
      <c r="H218" s="224">
        <v>3867.1999999999998</v>
      </c>
      <c r="I218" s="225"/>
      <c r="J218" s="226">
        <f>ROUND(I218*H218,2)</f>
        <v>0</v>
      </c>
      <c r="K218" s="222" t="s">
        <v>21</v>
      </c>
      <c r="L218" s="71"/>
      <c r="M218" s="227" t="s">
        <v>21</v>
      </c>
      <c r="N218" s="228" t="s">
        <v>40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" t="s">
        <v>129</v>
      </c>
      <c r="AT218" s="23" t="s">
        <v>124</v>
      </c>
      <c r="AU218" s="23" t="s">
        <v>79</v>
      </c>
      <c r="AY218" s="23" t="s">
        <v>121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77</v>
      </c>
      <c r="BK218" s="231">
        <f>ROUND(I218*H218,2)</f>
        <v>0</v>
      </c>
      <c r="BL218" s="23" t="s">
        <v>129</v>
      </c>
      <c r="BM218" s="23" t="s">
        <v>576</v>
      </c>
    </row>
    <row r="219" s="1" customFormat="1">
      <c r="B219" s="45"/>
      <c r="C219" s="73"/>
      <c r="D219" s="232" t="s">
        <v>131</v>
      </c>
      <c r="E219" s="73"/>
      <c r="F219" s="233" t="s">
        <v>571</v>
      </c>
      <c r="G219" s="73"/>
      <c r="H219" s="73"/>
      <c r="I219" s="190"/>
      <c r="J219" s="73"/>
      <c r="K219" s="73"/>
      <c r="L219" s="71"/>
      <c r="M219" s="234"/>
      <c r="N219" s="46"/>
      <c r="O219" s="46"/>
      <c r="P219" s="46"/>
      <c r="Q219" s="46"/>
      <c r="R219" s="46"/>
      <c r="S219" s="46"/>
      <c r="T219" s="94"/>
      <c r="AT219" s="23" t="s">
        <v>131</v>
      </c>
      <c r="AU219" s="23" t="s">
        <v>79</v>
      </c>
    </row>
    <row r="220" s="11" customFormat="1">
      <c r="B220" s="235"/>
      <c r="C220" s="236"/>
      <c r="D220" s="232" t="s">
        <v>133</v>
      </c>
      <c r="E220" s="237" t="s">
        <v>21</v>
      </c>
      <c r="F220" s="238" t="s">
        <v>502</v>
      </c>
      <c r="G220" s="236"/>
      <c r="H220" s="237" t="s">
        <v>21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133</v>
      </c>
      <c r="AU220" s="244" t="s">
        <v>79</v>
      </c>
      <c r="AV220" s="11" t="s">
        <v>77</v>
      </c>
      <c r="AW220" s="11" t="s">
        <v>33</v>
      </c>
      <c r="AX220" s="11" t="s">
        <v>69</v>
      </c>
      <c r="AY220" s="244" t="s">
        <v>121</v>
      </c>
    </row>
    <row r="221" s="12" customFormat="1">
      <c r="B221" s="245"/>
      <c r="C221" s="246"/>
      <c r="D221" s="232" t="s">
        <v>133</v>
      </c>
      <c r="E221" s="247" t="s">
        <v>21</v>
      </c>
      <c r="F221" s="248" t="s">
        <v>577</v>
      </c>
      <c r="G221" s="246"/>
      <c r="H221" s="249">
        <v>3867.1999999999998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AT221" s="255" t="s">
        <v>133</v>
      </c>
      <c r="AU221" s="255" t="s">
        <v>79</v>
      </c>
      <c r="AV221" s="12" t="s">
        <v>79</v>
      </c>
      <c r="AW221" s="12" t="s">
        <v>33</v>
      </c>
      <c r="AX221" s="12" t="s">
        <v>77</v>
      </c>
      <c r="AY221" s="255" t="s">
        <v>121</v>
      </c>
    </row>
    <row r="222" s="1" customFormat="1" ht="14.4" customHeight="1">
      <c r="B222" s="45"/>
      <c r="C222" s="220" t="s">
        <v>302</v>
      </c>
      <c r="D222" s="220" t="s">
        <v>124</v>
      </c>
      <c r="E222" s="221" t="s">
        <v>578</v>
      </c>
      <c r="F222" s="222" t="s">
        <v>579</v>
      </c>
      <c r="G222" s="223" t="s">
        <v>407</v>
      </c>
      <c r="H222" s="224">
        <v>361.69999999999999</v>
      </c>
      <c r="I222" s="225"/>
      <c r="J222" s="226">
        <f>ROUND(I222*H222,2)</f>
        <v>0</v>
      </c>
      <c r="K222" s="222" t="s">
        <v>128</v>
      </c>
      <c r="L222" s="71"/>
      <c r="M222" s="227" t="s">
        <v>21</v>
      </c>
      <c r="N222" s="228" t="s">
        <v>40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129</v>
      </c>
      <c r="AT222" s="23" t="s">
        <v>124</v>
      </c>
      <c r="AU222" s="23" t="s">
        <v>79</v>
      </c>
      <c r="AY222" s="23" t="s">
        <v>121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77</v>
      </c>
      <c r="BK222" s="231">
        <f>ROUND(I222*H222,2)</f>
        <v>0</v>
      </c>
      <c r="BL222" s="23" t="s">
        <v>129</v>
      </c>
      <c r="BM222" s="23" t="s">
        <v>580</v>
      </c>
    </row>
    <row r="223" s="1" customFormat="1">
      <c r="B223" s="45"/>
      <c r="C223" s="73"/>
      <c r="D223" s="232" t="s">
        <v>131</v>
      </c>
      <c r="E223" s="73"/>
      <c r="F223" s="233" t="s">
        <v>581</v>
      </c>
      <c r="G223" s="73"/>
      <c r="H223" s="73"/>
      <c r="I223" s="190"/>
      <c r="J223" s="73"/>
      <c r="K223" s="73"/>
      <c r="L223" s="71"/>
      <c r="M223" s="234"/>
      <c r="N223" s="46"/>
      <c r="O223" s="46"/>
      <c r="P223" s="46"/>
      <c r="Q223" s="46"/>
      <c r="R223" s="46"/>
      <c r="S223" s="46"/>
      <c r="T223" s="94"/>
      <c r="AT223" s="23" t="s">
        <v>131</v>
      </c>
      <c r="AU223" s="23" t="s">
        <v>79</v>
      </c>
    </row>
    <row r="224" s="11" customFormat="1">
      <c r="B224" s="235"/>
      <c r="C224" s="236"/>
      <c r="D224" s="232" t="s">
        <v>133</v>
      </c>
      <c r="E224" s="237" t="s">
        <v>21</v>
      </c>
      <c r="F224" s="238" t="s">
        <v>582</v>
      </c>
      <c r="G224" s="236"/>
      <c r="H224" s="237" t="s">
        <v>21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AT224" s="244" t="s">
        <v>133</v>
      </c>
      <c r="AU224" s="244" t="s">
        <v>79</v>
      </c>
      <c r="AV224" s="11" t="s">
        <v>77</v>
      </c>
      <c r="AW224" s="11" t="s">
        <v>33</v>
      </c>
      <c r="AX224" s="11" t="s">
        <v>69</v>
      </c>
      <c r="AY224" s="244" t="s">
        <v>121</v>
      </c>
    </row>
    <row r="225" s="12" customFormat="1">
      <c r="B225" s="245"/>
      <c r="C225" s="246"/>
      <c r="D225" s="232" t="s">
        <v>133</v>
      </c>
      <c r="E225" s="247" t="s">
        <v>21</v>
      </c>
      <c r="F225" s="248" t="s">
        <v>405</v>
      </c>
      <c r="G225" s="246"/>
      <c r="H225" s="249">
        <v>351.39999999999998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133</v>
      </c>
      <c r="AU225" s="255" t="s">
        <v>79</v>
      </c>
      <c r="AV225" s="12" t="s">
        <v>79</v>
      </c>
      <c r="AW225" s="12" t="s">
        <v>33</v>
      </c>
      <c r="AX225" s="12" t="s">
        <v>69</v>
      </c>
      <c r="AY225" s="255" t="s">
        <v>121</v>
      </c>
    </row>
    <row r="226" s="12" customFormat="1">
      <c r="B226" s="245"/>
      <c r="C226" s="246"/>
      <c r="D226" s="232" t="s">
        <v>133</v>
      </c>
      <c r="E226" s="247" t="s">
        <v>21</v>
      </c>
      <c r="F226" s="248" t="s">
        <v>409</v>
      </c>
      <c r="G226" s="246"/>
      <c r="H226" s="249">
        <v>10.300000000000001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133</v>
      </c>
      <c r="AU226" s="255" t="s">
        <v>79</v>
      </c>
      <c r="AV226" s="12" t="s">
        <v>79</v>
      </c>
      <c r="AW226" s="12" t="s">
        <v>33</v>
      </c>
      <c r="AX226" s="12" t="s">
        <v>69</v>
      </c>
      <c r="AY226" s="255" t="s">
        <v>121</v>
      </c>
    </row>
    <row r="227" s="13" customFormat="1">
      <c r="B227" s="256"/>
      <c r="C227" s="257"/>
      <c r="D227" s="232" t="s">
        <v>133</v>
      </c>
      <c r="E227" s="258" t="s">
        <v>21</v>
      </c>
      <c r="F227" s="259" t="s">
        <v>137</v>
      </c>
      <c r="G227" s="257"/>
      <c r="H227" s="260">
        <v>361.69999999999999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AT227" s="266" t="s">
        <v>133</v>
      </c>
      <c r="AU227" s="266" t="s">
        <v>79</v>
      </c>
      <c r="AV227" s="13" t="s">
        <v>129</v>
      </c>
      <c r="AW227" s="13" t="s">
        <v>33</v>
      </c>
      <c r="AX227" s="13" t="s">
        <v>77</v>
      </c>
      <c r="AY227" s="266" t="s">
        <v>121</v>
      </c>
    </row>
    <row r="228" s="1" customFormat="1" ht="14.4" customHeight="1">
      <c r="B228" s="45"/>
      <c r="C228" s="220" t="s">
        <v>307</v>
      </c>
      <c r="D228" s="220" t="s">
        <v>124</v>
      </c>
      <c r="E228" s="221" t="s">
        <v>583</v>
      </c>
      <c r="F228" s="222" t="s">
        <v>579</v>
      </c>
      <c r="G228" s="223" t="s">
        <v>407</v>
      </c>
      <c r="H228" s="224">
        <v>483.39999999999998</v>
      </c>
      <c r="I228" s="225"/>
      <c r="J228" s="226">
        <f>ROUND(I228*H228,2)</f>
        <v>0</v>
      </c>
      <c r="K228" s="222" t="s">
        <v>21</v>
      </c>
      <c r="L228" s="71"/>
      <c r="M228" s="227" t="s">
        <v>21</v>
      </c>
      <c r="N228" s="228" t="s">
        <v>40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129</v>
      </c>
      <c r="AT228" s="23" t="s">
        <v>124</v>
      </c>
      <c r="AU228" s="23" t="s">
        <v>79</v>
      </c>
      <c r="AY228" s="23" t="s">
        <v>121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77</v>
      </c>
      <c r="BK228" s="231">
        <f>ROUND(I228*H228,2)</f>
        <v>0</v>
      </c>
      <c r="BL228" s="23" t="s">
        <v>129</v>
      </c>
      <c r="BM228" s="23" t="s">
        <v>584</v>
      </c>
    </row>
    <row r="229" s="1" customFormat="1">
      <c r="B229" s="45"/>
      <c r="C229" s="73"/>
      <c r="D229" s="232" t="s">
        <v>131</v>
      </c>
      <c r="E229" s="73"/>
      <c r="F229" s="233" t="s">
        <v>581</v>
      </c>
      <c r="G229" s="73"/>
      <c r="H229" s="73"/>
      <c r="I229" s="190"/>
      <c r="J229" s="73"/>
      <c r="K229" s="73"/>
      <c r="L229" s="71"/>
      <c r="M229" s="234"/>
      <c r="N229" s="46"/>
      <c r="O229" s="46"/>
      <c r="P229" s="46"/>
      <c r="Q229" s="46"/>
      <c r="R229" s="46"/>
      <c r="S229" s="46"/>
      <c r="T229" s="94"/>
      <c r="AT229" s="23" t="s">
        <v>131</v>
      </c>
      <c r="AU229" s="23" t="s">
        <v>79</v>
      </c>
    </row>
    <row r="230" s="11" customFormat="1">
      <c r="B230" s="235"/>
      <c r="C230" s="236"/>
      <c r="D230" s="232" t="s">
        <v>133</v>
      </c>
      <c r="E230" s="237" t="s">
        <v>21</v>
      </c>
      <c r="F230" s="238" t="s">
        <v>585</v>
      </c>
      <c r="G230" s="236"/>
      <c r="H230" s="237" t="s">
        <v>21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133</v>
      </c>
      <c r="AU230" s="244" t="s">
        <v>79</v>
      </c>
      <c r="AV230" s="11" t="s">
        <v>77</v>
      </c>
      <c r="AW230" s="11" t="s">
        <v>33</v>
      </c>
      <c r="AX230" s="11" t="s">
        <v>69</v>
      </c>
      <c r="AY230" s="244" t="s">
        <v>121</v>
      </c>
    </row>
    <row r="231" s="12" customFormat="1">
      <c r="B231" s="245"/>
      <c r="C231" s="246"/>
      <c r="D231" s="232" t="s">
        <v>133</v>
      </c>
      <c r="E231" s="247" t="s">
        <v>21</v>
      </c>
      <c r="F231" s="248" t="s">
        <v>412</v>
      </c>
      <c r="G231" s="246"/>
      <c r="H231" s="249">
        <v>483.39999999999998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133</v>
      </c>
      <c r="AU231" s="255" t="s">
        <v>79</v>
      </c>
      <c r="AV231" s="12" t="s">
        <v>79</v>
      </c>
      <c r="AW231" s="12" t="s">
        <v>33</v>
      </c>
      <c r="AX231" s="12" t="s">
        <v>77</v>
      </c>
      <c r="AY231" s="255" t="s">
        <v>121</v>
      </c>
    </row>
    <row r="232" s="1" customFormat="1" ht="14.4" customHeight="1">
      <c r="B232" s="45"/>
      <c r="C232" s="220" t="s">
        <v>313</v>
      </c>
      <c r="D232" s="220" t="s">
        <v>124</v>
      </c>
      <c r="E232" s="221" t="s">
        <v>586</v>
      </c>
      <c r="F232" s="222" t="s">
        <v>587</v>
      </c>
      <c r="G232" s="223" t="s">
        <v>407</v>
      </c>
      <c r="H232" s="224">
        <v>361.69999999999999</v>
      </c>
      <c r="I232" s="225"/>
      <c r="J232" s="226">
        <f>ROUND(I232*H232,2)</f>
        <v>0</v>
      </c>
      <c r="K232" s="222" t="s">
        <v>128</v>
      </c>
      <c r="L232" s="71"/>
      <c r="M232" s="227" t="s">
        <v>21</v>
      </c>
      <c r="N232" s="228" t="s">
        <v>40</v>
      </c>
      <c r="O232" s="4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" t="s">
        <v>129</v>
      </c>
      <c r="AT232" s="23" t="s">
        <v>124</v>
      </c>
      <c r="AU232" s="23" t="s">
        <v>79</v>
      </c>
      <c r="AY232" s="23" t="s">
        <v>121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77</v>
      </c>
      <c r="BK232" s="231">
        <f>ROUND(I232*H232,2)</f>
        <v>0</v>
      </c>
      <c r="BL232" s="23" t="s">
        <v>129</v>
      </c>
      <c r="BM232" s="23" t="s">
        <v>588</v>
      </c>
    </row>
    <row r="233" s="1" customFormat="1">
      <c r="B233" s="45"/>
      <c r="C233" s="73"/>
      <c r="D233" s="232" t="s">
        <v>131</v>
      </c>
      <c r="E233" s="73"/>
      <c r="F233" s="233" t="s">
        <v>589</v>
      </c>
      <c r="G233" s="73"/>
      <c r="H233" s="73"/>
      <c r="I233" s="190"/>
      <c r="J233" s="73"/>
      <c r="K233" s="73"/>
      <c r="L233" s="71"/>
      <c r="M233" s="234"/>
      <c r="N233" s="46"/>
      <c r="O233" s="46"/>
      <c r="P233" s="46"/>
      <c r="Q233" s="46"/>
      <c r="R233" s="46"/>
      <c r="S233" s="46"/>
      <c r="T233" s="94"/>
      <c r="AT233" s="23" t="s">
        <v>131</v>
      </c>
      <c r="AU233" s="23" t="s">
        <v>79</v>
      </c>
    </row>
    <row r="234" s="11" customFormat="1">
      <c r="B234" s="235"/>
      <c r="C234" s="236"/>
      <c r="D234" s="232" t="s">
        <v>133</v>
      </c>
      <c r="E234" s="237" t="s">
        <v>21</v>
      </c>
      <c r="F234" s="238" t="s">
        <v>134</v>
      </c>
      <c r="G234" s="236"/>
      <c r="H234" s="237" t="s">
        <v>21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133</v>
      </c>
      <c r="AU234" s="244" t="s">
        <v>79</v>
      </c>
      <c r="AV234" s="11" t="s">
        <v>77</v>
      </c>
      <c r="AW234" s="11" t="s">
        <v>33</v>
      </c>
      <c r="AX234" s="11" t="s">
        <v>69</v>
      </c>
      <c r="AY234" s="244" t="s">
        <v>121</v>
      </c>
    </row>
    <row r="235" s="12" customFormat="1">
      <c r="B235" s="245"/>
      <c r="C235" s="246"/>
      <c r="D235" s="232" t="s">
        <v>133</v>
      </c>
      <c r="E235" s="247" t="s">
        <v>21</v>
      </c>
      <c r="F235" s="248" t="s">
        <v>405</v>
      </c>
      <c r="G235" s="246"/>
      <c r="H235" s="249">
        <v>351.39999999999998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133</v>
      </c>
      <c r="AU235" s="255" t="s">
        <v>79</v>
      </c>
      <c r="AV235" s="12" t="s">
        <v>79</v>
      </c>
      <c r="AW235" s="12" t="s">
        <v>33</v>
      </c>
      <c r="AX235" s="12" t="s">
        <v>69</v>
      </c>
      <c r="AY235" s="255" t="s">
        <v>121</v>
      </c>
    </row>
    <row r="236" s="12" customFormat="1">
      <c r="B236" s="245"/>
      <c r="C236" s="246"/>
      <c r="D236" s="232" t="s">
        <v>133</v>
      </c>
      <c r="E236" s="247" t="s">
        <v>21</v>
      </c>
      <c r="F236" s="248" t="s">
        <v>409</v>
      </c>
      <c r="G236" s="246"/>
      <c r="H236" s="249">
        <v>10.300000000000001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133</v>
      </c>
      <c r="AU236" s="255" t="s">
        <v>79</v>
      </c>
      <c r="AV236" s="12" t="s">
        <v>79</v>
      </c>
      <c r="AW236" s="12" t="s">
        <v>33</v>
      </c>
      <c r="AX236" s="12" t="s">
        <v>69</v>
      </c>
      <c r="AY236" s="255" t="s">
        <v>121</v>
      </c>
    </row>
    <row r="237" s="13" customFormat="1">
      <c r="B237" s="256"/>
      <c r="C237" s="257"/>
      <c r="D237" s="232" t="s">
        <v>133</v>
      </c>
      <c r="E237" s="258" t="s">
        <v>21</v>
      </c>
      <c r="F237" s="259" t="s">
        <v>137</v>
      </c>
      <c r="G237" s="257"/>
      <c r="H237" s="260">
        <v>361.69999999999999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AT237" s="266" t="s">
        <v>133</v>
      </c>
      <c r="AU237" s="266" t="s">
        <v>79</v>
      </c>
      <c r="AV237" s="13" t="s">
        <v>129</v>
      </c>
      <c r="AW237" s="13" t="s">
        <v>33</v>
      </c>
      <c r="AX237" s="13" t="s">
        <v>77</v>
      </c>
      <c r="AY237" s="266" t="s">
        <v>121</v>
      </c>
    </row>
    <row r="238" s="1" customFormat="1" ht="14.4" customHeight="1">
      <c r="B238" s="45"/>
      <c r="C238" s="220" t="s">
        <v>321</v>
      </c>
      <c r="D238" s="220" t="s">
        <v>124</v>
      </c>
      <c r="E238" s="221" t="s">
        <v>590</v>
      </c>
      <c r="F238" s="222" t="s">
        <v>587</v>
      </c>
      <c r="G238" s="223" t="s">
        <v>407</v>
      </c>
      <c r="H238" s="224">
        <v>483.39999999999998</v>
      </c>
      <c r="I238" s="225"/>
      <c r="J238" s="226">
        <f>ROUND(I238*H238,2)</f>
        <v>0</v>
      </c>
      <c r="K238" s="222" t="s">
        <v>21</v>
      </c>
      <c r="L238" s="71"/>
      <c r="M238" s="227" t="s">
        <v>21</v>
      </c>
      <c r="N238" s="228" t="s">
        <v>40</v>
      </c>
      <c r="O238" s="46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" t="s">
        <v>129</v>
      </c>
      <c r="AT238" s="23" t="s">
        <v>124</v>
      </c>
      <c r="AU238" s="23" t="s">
        <v>79</v>
      </c>
      <c r="AY238" s="23" t="s">
        <v>121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23" t="s">
        <v>77</v>
      </c>
      <c r="BK238" s="231">
        <f>ROUND(I238*H238,2)</f>
        <v>0</v>
      </c>
      <c r="BL238" s="23" t="s">
        <v>129</v>
      </c>
      <c r="BM238" s="23" t="s">
        <v>591</v>
      </c>
    </row>
    <row r="239" s="1" customFormat="1">
      <c r="B239" s="45"/>
      <c r="C239" s="73"/>
      <c r="D239" s="232" t="s">
        <v>131</v>
      </c>
      <c r="E239" s="73"/>
      <c r="F239" s="233" t="s">
        <v>589</v>
      </c>
      <c r="G239" s="73"/>
      <c r="H239" s="73"/>
      <c r="I239" s="190"/>
      <c r="J239" s="73"/>
      <c r="K239" s="73"/>
      <c r="L239" s="71"/>
      <c r="M239" s="234"/>
      <c r="N239" s="46"/>
      <c r="O239" s="46"/>
      <c r="P239" s="46"/>
      <c r="Q239" s="46"/>
      <c r="R239" s="46"/>
      <c r="S239" s="46"/>
      <c r="T239" s="94"/>
      <c r="AT239" s="23" t="s">
        <v>131</v>
      </c>
      <c r="AU239" s="23" t="s">
        <v>79</v>
      </c>
    </row>
    <row r="240" s="11" customFormat="1">
      <c r="B240" s="235"/>
      <c r="C240" s="236"/>
      <c r="D240" s="232" t="s">
        <v>133</v>
      </c>
      <c r="E240" s="237" t="s">
        <v>21</v>
      </c>
      <c r="F240" s="238" t="s">
        <v>502</v>
      </c>
      <c r="G240" s="236"/>
      <c r="H240" s="237" t="s">
        <v>21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133</v>
      </c>
      <c r="AU240" s="244" t="s">
        <v>79</v>
      </c>
      <c r="AV240" s="11" t="s">
        <v>77</v>
      </c>
      <c r="AW240" s="11" t="s">
        <v>33</v>
      </c>
      <c r="AX240" s="11" t="s">
        <v>69</v>
      </c>
      <c r="AY240" s="244" t="s">
        <v>121</v>
      </c>
    </row>
    <row r="241" s="12" customFormat="1">
      <c r="B241" s="245"/>
      <c r="C241" s="246"/>
      <c r="D241" s="232" t="s">
        <v>133</v>
      </c>
      <c r="E241" s="247" t="s">
        <v>21</v>
      </c>
      <c r="F241" s="248" t="s">
        <v>412</v>
      </c>
      <c r="G241" s="246"/>
      <c r="H241" s="249">
        <v>483.39999999999998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133</v>
      </c>
      <c r="AU241" s="255" t="s">
        <v>79</v>
      </c>
      <c r="AV241" s="12" t="s">
        <v>79</v>
      </c>
      <c r="AW241" s="12" t="s">
        <v>33</v>
      </c>
      <c r="AX241" s="12" t="s">
        <v>77</v>
      </c>
      <c r="AY241" s="255" t="s">
        <v>121</v>
      </c>
    </row>
    <row r="242" s="1" customFormat="1" ht="22.8" customHeight="1">
      <c r="B242" s="45"/>
      <c r="C242" s="220" t="s">
        <v>327</v>
      </c>
      <c r="D242" s="220" t="s">
        <v>124</v>
      </c>
      <c r="E242" s="221" t="s">
        <v>592</v>
      </c>
      <c r="F242" s="222" t="s">
        <v>593</v>
      </c>
      <c r="G242" s="223" t="s">
        <v>407</v>
      </c>
      <c r="H242" s="224">
        <v>0.98999999999999999</v>
      </c>
      <c r="I242" s="225"/>
      <c r="J242" s="226">
        <f>ROUND(I242*H242,2)</f>
        <v>0</v>
      </c>
      <c r="K242" s="222" t="s">
        <v>128</v>
      </c>
      <c r="L242" s="71"/>
      <c r="M242" s="227" t="s">
        <v>21</v>
      </c>
      <c r="N242" s="228" t="s">
        <v>40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129</v>
      </c>
      <c r="AT242" s="23" t="s">
        <v>124</v>
      </c>
      <c r="AU242" s="23" t="s">
        <v>79</v>
      </c>
      <c r="AY242" s="23" t="s">
        <v>121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77</v>
      </c>
      <c r="BK242" s="231">
        <f>ROUND(I242*H242,2)</f>
        <v>0</v>
      </c>
      <c r="BL242" s="23" t="s">
        <v>129</v>
      </c>
      <c r="BM242" s="23" t="s">
        <v>594</v>
      </c>
    </row>
    <row r="243" s="1" customFormat="1">
      <c r="B243" s="45"/>
      <c r="C243" s="73"/>
      <c r="D243" s="232" t="s">
        <v>131</v>
      </c>
      <c r="E243" s="73"/>
      <c r="F243" s="233" t="s">
        <v>595</v>
      </c>
      <c r="G243" s="73"/>
      <c r="H243" s="73"/>
      <c r="I243" s="190"/>
      <c r="J243" s="73"/>
      <c r="K243" s="73"/>
      <c r="L243" s="71"/>
      <c r="M243" s="234"/>
      <c r="N243" s="46"/>
      <c r="O243" s="46"/>
      <c r="P243" s="46"/>
      <c r="Q243" s="46"/>
      <c r="R243" s="46"/>
      <c r="S243" s="46"/>
      <c r="T243" s="94"/>
      <c r="AT243" s="23" t="s">
        <v>131</v>
      </c>
      <c r="AU243" s="23" t="s">
        <v>79</v>
      </c>
    </row>
    <row r="244" s="11" customFormat="1">
      <c r="B244" s="235"/>
      <c r="C244" s="236"/>
      <c r="D244" s="232" t="s">
        <v>133</v>
      </c>
      <c r="E244" s="237" t="s">
        <v>21</v>
      </c>
      <c r="F244" s="238" t="s">
        <v>596</v>
      </c>
      <c r="G244" s="236"/>
      <c r="H244" s="237" t="s">
        <v>21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133</v>
      </c>
      <c r="AU244" s="244" t="s">
        <v>79</v>
      </c>
      <c r="AV244" s="11" t="s">
        <v>77</v>
      </c>
      <c r="AW244" s="11" t="s">
        <v>33</v>
      </c>
      <c r="AX244" s="11" t="s">
        <v>69</v>
      </c>
      <c r="AY244" s="244" t="s">
        <v>121</v>
      </c>
    </row>
    <row r="245" s="12" customFormat="1">
      <c r="B245" s="245"/>
      <c r="C245" s="246"/>
      <c r="D245" s="232" t="s">
        <v>133</v>
      </c>
      <c r="E245" s="247" t="s">
        <v>21</v>
      </c>
      <c r="F245" s="248" t="s">
        <v>597</v>
      </c>
      <c r="G245" s="246"/>
      <c r="H245" s="249">
        <v>0.98999999999999999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AT245" s="255" t="s">
        <v>133</v>
      </c>
      <c r="AU245" s="255" t="s">
        <v>79</v>
      </c>
      <c r="AV245" s="12" t="s">
        <v>79</v>
      </c>
      <c r="AW245" s="12" t="s">
        <v>33</v>
      </c>
      <c r="AX245" s="12" t="s">
        <v>77</v>
      </c>
      <c r="AY245" s="255" t="s">
        <v>121</v>
      </c>
    </row>
    <row r="246" s="1" customFormat="1" ht="14.4" customHeight="1">
      <c r="B246" s="45"/>
      <c r="C246" s="267" t="s">
        <v>332</v>
      </c>
      <c r="D246" s="267" t="s">
        <v>138</v>
      </c>
      <c r="E246" s="268" t="s">
        <v>598</v>
      </c>
      <c r="F246" s="269" t="s">
        <v>599</v>
      </c>
      <c r="G246" s="270" t="s">
        <v>258</v>
      </c>
      <c r="H246" s="271">
        <v>1.6830000000000001</v>
      </c>
      <c r="I246" s="272"/>
      <c r="J246" s="273">
        <f>ROUND(I246*H246,2)</f>
        <v>0</v>
      </c>
      <c r="K246" s="269" t="s">
        <v>128</v>
      </c>
      <c r="L246" s="274"/>
      <c r="M246" s="275" t="s">
        <v>21</v>
      </c>
      <c r="N246" s="276" t="s">
        <v>40</v>
      </c>
      <c r="O246" s="46"/>
      <c r="P246" s="229">
        <f>O246*H246</f>
        <v>0</v>
      </c>
      <c r="Q246" s="229">
        <v>1</v>
      </c>
      <c r="R246" s="229">
        <f>Q246*H246</f>
        <v>1.6830000000000001</v>
      </c>
      <c r="S246" s="229">
        <v>0</v>
      </c>
      <c r="T246" s="230">
        <f>S246*H246</f>
        <v>0</v>
      </c>
      <c r="AR246" s="23" t="s">
        <v>141</v>
      </c>
      <c r="AT246" s="23" t="s">
        <v>138</v>
      </c>
      <c r="AU246" s="23" t="s">
        <v>79</v>
      </c>
      <c r="AY246" s="23" t="s">
        <v>121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77</v>
      </c>
      <c r="BK246" s="231">
        <f>ROUND(I246*H246,2)</f>
        <v>0</v>
      </c>
      <c r="BL246" s="23" t="s">
        <v>129</v>
      </c>
      <c r="BM246" s="23" t="s">
        <v>600</v>
      </c>
    </row>
    <row r="247" s="1" customFormat="1">
      <c r="B247" s="45"/>
      <c r="C247" s="73"/>
      <c r="D247" s="232" t="s">
        <v>131</v>
      </c>
      <c r="E247" s="73"/>
      <c r="F247" s="233" t="s">
        <v>599</v>
      </c>
      <c r="G247" s="73"/>
      <c r="H247" s="73"/>
      <c r="I247" s="190"/>
      <c r="J247" s="73"/>
      <c r="K247" s="73"/>
      <c r="L247" s="71"/>
      <c r="M247" s="234"/>
      <c r="N247" s="46"/>
      <c r="O247" s="46"/>
      <c r="P247" s="46"/>
      <c r="Q247" s="46"/>
      <c r="R247" s="46"/>
      <c r="S247" s="46"/>
      <c r="T247" s="94"/>
      <c r="AT247" s="23" t="s">
        <v>131</v>
      </c>
      <c r="AU247" s="23" t="s">
        <v>79</v>
      </c>
    </row>
    <row r="248" s="11" customFormat="1">
      <c r="B248" s="235"/>
      <c r="C248" s="236"/>
      <c r="D248" s="232" t="s">
        <v>133</v>
      </c>
      <c r="E248" s="237" t="s">
        <v>21</v>
      </c>
      <c r="F248" s="238" t="s">
        <v>596</v>
      </c>
      <c r="G248" s="236"/>
      <c r="H248" s="237" t="s">
        <v>21</v>
      </c>
      <c r="I248" s="239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AT248" s="244" t="s">
        <v>133</v>
      </c>
      <c r="AU248" s="244" t="s">
        <v>79</v>
      </c>
      <c r="AV248" s="11" t="s">
        <v>77</v>
      </c>
      <c r="AW248" s="11" t="s">
        <v>33</v>
      </c>
      <c r="AX248" s="11" t="s">
        <v>69</v>
      </c>
      <c r="AY248" s="244" t="s">
        <v>121</v>
      </c>
    </row>
    <row r="249" s="12" customFormat="1">
      <c r="B249" s="245"/>
      <c r="C249" s="246"/>
      <c r="D249" s="232" t="s">
        <v>133</v>
      </c>
      <c r="E249" s="247" t="s">
        <v>21</v>
      </c>
      <c r="F249" s="248" t="s">
        <v>601</v>
      </c>
      <c r="G249" s="246"/>
      <c r="H249" s="249">
        <v>1.6830000000000001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133</v>
      </c>
      <c r="AU249" s="255" t="s">
        <v>79</v>
      </c>
      <c r="AV249" s="12" t="s">
        <v>79</v>
      </c>
      <c r="AW249" s="12" t="s">
        <v>33</v>
      </c>
      <c r="AX249" s="12" t="s">
        <v>77</v>
      </c>
      <c r="AY249" s="255" t="s">
        <v>121</v>
      </c>
    </row>
    <row r="250" s="1" customFormat="1" ht="14.4" customHeight="1">
      <c r="B250" s="45"/>
      <c r="C250" s="220" t="s">
        <v>336</v>
      </c>
      <c r="D250" s="220" t="s">
        <v>124</v>
      </c>
      <c r="E250" s="221" t="s">
        <v>602</v>
      </c>
      <c r="F250" s="222" t="s">
        <v>603</v>
      </c>
      <c r="G250" s="223" t="s">
        <v>238</v>
      </c>
      <c r="H250" s="224">
        <v>1731.7000000000001</v>
      </c>
      <c r="I250" s="225"/>
      <c r="J250" s="226">
        <f>ROUND(I250*H250,2)</f>
        <v>0</v>
      </c>
      <c r="K250" s="222" t="s">
        <v>128</v>
      </c>
      <c r="L250" s="71"/>
      <c r="M250" s="227" t="s">
        <v>21</v>
      </c>
      <c r="N250" s="228" t="s">
        <v>40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129</v>
      </c>
      <c r="AT250" s="23" t="s">
        <v>124</v>
      </c>
      <c r="AU250" s="23" t="s">
        <v>79</v>
      </c>
      <c r="AY250" s="23" t="s">
        <v>121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77</v>
      </c>
      <c r="BK250" s="231">
        <f>ROUND(I250*H250,2)</f>
        <v>0</v>
      </c>
      <c r="BL250" s="23" t="s">
        <v>129</v>
      </c>
      <c r="BM250" s="23" t="s">
        <v>604</v>
      </c>
    </row>
    <row r="251" s="1" customFormat="1">
      <c r="B251" s="45"/>
      <c r="C251" s="73"/>
      <c r="D251" s="232" t="s">
        <v>131</v>
      </c>
      <c r="E251" s="73"/>
      <c r="F251" s="233" t="s">
        <v>605</v>
      </c>
      <c r="G251" s="73"/>
      <c r="H251" s="73"/>
      <c r="I251" s="190"/>
      <c r="J251" s="73"/>
      <c r="K251" s="73"/>
      <c r="L251" s="71"/>
      <c r="M251" s="234"/>
      <c r="N251" s="46"/>
      <c r="O251" s="46"/>
      <c r="P251" s="46"/>
      <c r="Q251" s="46"/>
      <c r="R251" s="46"/>
      <c r="S251" s="46"/>
      <c r="T251" s="94"/>
      <c r="AT251" s="23" t="s">
        <v>131</v>
      </c>
      <c r="AU251" s="23" t="s">
        <v>79</v>
      </c>
    </row>
    <row r="252" s="11" customFormat="1">
      <c r="B252" s="235"/>
      <c r="C252" s="236"/>
      <c r="D252" s="232" t="s">
        <v>133</v>
      </c>
      <c r="E252" s="237" t="s">
        <v>21</v>
      </c>
      <c r="F252" s="238" t="s">
        <v>606</v>
      </c>
      <c r="G252" s="236"/>
      <c r="H252" s="237" t="s">
        <v>21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133</v>
      </c>
      <c r="AU252" s="244" t="s">
        <v>79</v>
      </c>
      <c r="AV252" s="11" t="s">
        <v>77</v>
      </c>
      <c r="AW252" s="11" t="s">
        <v>33</v>
      </c>
      <c r="AX252" s="11" t="s">
        <v>69</v>
      </c>
      <c r="AY252" s="244" t="s">
        <v>121</v>
      </c>
    </row>
    <row r="253" s="12" customFormat="1">
      <c r="B253" s="245"/>
      <c r="C253" s="246"/>
      <c r="D253" s="232" t="s">
        <v>133</v>
      </c>
      <c r="E253" s="247" t="s">
        <v>21</v>
      </c>
      <c r="F253" s="248" t="s">
        <v>607</v>
      </c>
      <c r="G253" s="246"/>
      <c r="H253" s="249">
        <v>1731.7000000000001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133</v>
      </c>
      <c r="AU253" s="255" t="s">
        <v>79</v>
      </c>
      <c r="AV253" s="12" t="s">
        <v>79</v>
      </c>
      <c r="AW253" s="12" t="s">
        <v>33</v>
      </c>
      <c r="AX253" s="12" t="s">
        <v>77</v>
      </c>
      <c r="AY253" s="255" t="s">
        <v>121</v>
      </c>
    </row>
    <row r="254" s="1" customFormat="1" ht="14.4" customHeight="1">
      <c r="B254" s="45"/>
      <c r="C254" s="220" t="s">
        <v>608</v>
      </c>
      <c r="D254" s="220" t="s">
        <v>124</v>
      </c>
      <c r="E254" s="221" t="s">
        <v>609</v>
      </c>
      <c r="F254" s="222" t="s">
        <v>610</v>
      </c>
      <c r="G254" s="223" t="s">
        <v>238</v>
      </c>
      <c r="H254" s="224">
        <v>29.300000000000001</v>
      </c>
      <c r="I254" s="225"/>
      <c r="J254" s="226">
        <f>ROUND(I254*H254,2)</f>
        <v>0</v>
      </c>
      <c r="K254" s="222" t="s">
        <v>128</v>
      </c>
      <c r="L254" s="71"/>
      <c r="M254" s="227" t="s">
        <v>21</v>
      </c>
      <c r="N254" s="228" t="s">
        <v>40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129</v>
      </c>
      <c r="AT254" s="23" t="s">
        <v>124</v>
      </c>
      <c r="AU254" s="23" t="s">
        <v>79</v>
      </c>
      <c r="AY254" s="23" t="s">
        <v>121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77</v>
      </c>
      <c r="BK254" s="231">
        <f>ROUND(I254*H254,2)</f>
        <v>0</v>
      </c>
      <c r="BL254" s="23" t="s">
        <v>129</v>
      </c>
      <c r="BM254" s="23" t="s">
        <v>611</v>
      </c>
    </row>
    <row r="255" s="1" customFormat="1">
      <c r="B255" s="45"/>
      <c r="C255" s="73"/>
      <c r="D255" s="232" t="s">
        <v>131</v>
      </c>
      <c r="E255" s="73"/>
      <c r="F255" s="233" t="s">
        <v>612</v>
      </c>
      <c r="G255" s="73"/>
      <c r="H255" s="73"/>
      <c r="I255" s="190"/>
      <c r="J255" s="73"/>
      <c r="K255" s="73"/>
      <c r="L255" s="71"/>
      <c r="M255" s="234"/>
      <c r="N255" s="46"/>
      <c r="O255" s="46"/>
      <c r="P255" s="46"/>
      <c r="Q255" s="46"/>
      <c r="R255" s="46"/>
      <c r="S255" s="46"/>
      <c r="T255" s="94"/>
      <c r="AT255" s="23" t="s">
        <v>131</v>
      </c>
      <c r="AU255" s="23" t="s">
        <v>79</v>
      </c>
    </row>
    <row r="256" s="11" customFormat="1">
      <c r="B256" s="235"/>
      <c r="C256" s="236"/>
      <c r="D256" s="232" t="s">
        <v>133</v>
      </c>
      <c r="E256" s="237" t="s">
        <v>21</v>
      </c>
      <c r="F256" s="238" t="s">
        <v>134</v>
      </c>
      <c r="G256" s="236"/>
      <c r="H256" s="237" t="s">
        <v>21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133</v>
      </c>
      <c r="AU256" s="244" t="s">
        <v>79</v>
      </c>
      <c r="AV256" s="11" t="s">
        <v>77</v>
      </c>
      <c r="AW256" s="11" t="s">
        <v>33</v>
      </c>
      <c r="AX256" s="11" t="s">
        <v>69</v>
      </c>
      <c r="AY256" s="244" t="s">
        <v>121</v>
      </c>
    </row>
    <row r="257" s="12" customFormat="1">
      <c r="B257" s="245"/>
      <c r="C257" s="246"/>
      <c r="D257" s="232" t="s">
        <v>133</v>
      </c>
      <c r="E257" s="247" t="s">
        <v>21</v>
      </c>
      <c r="F257" s="248" t="s">
        <v>613</v>
      </c>
      <c r="G257" s="246"/>
      <c r="H257" s="249">
        <v>29.300000000000001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133</v>
      </c>
      <c r="AU257" s="255" t="s">
        <v>79</v>
      </c>
      <c r="AV257" s="12" t="s">
        <v>79</v>
      </c>
      <c r="AW257" s="12" t="s">
        <v>33</v>
      </c>
      <c r="AX257" s="12" t="s">
        <v>77</v>
      </c>
      <c r="AY257" s="255" t="s">
        <v>121</v>
      </c>
    </row>
    <row r="258" s="10" customFormat="1" ht="29.88" customHeight="1">
      <c r="B258" s="204"/>
      <c r="C258" s="205"/>
      <c r="D258" s="206" t="s">
        <v>68</v>
      </c>
      <c r="E258" s="218" t="s">
        <v>144</v>
      </c>
      <c r="F258" s="218" t="s">
        <v>614</v>
      </c>
      <c r="G258" s="205"/>
      <c r="H258" s="205"/>
      <c r="I258" s="208"/>
      <c r="J258" s="219">
        <f>BK258</f>
        <v>0</v>
      </c>
      <c r="K258" s="205"/>
      <c r="L258" s="210"/>
      <c r="M258" s="211"/>
      <c r="N258" s="212"/>
      <c r="O258" s="212"/>
      <c r="P258" s="213">
        <f>SUM(P259:P272)</f>
        <v>0</v>
      </c>
      <c r="Q258" s="212"/>
      <c r="R258" s="213">
        <f>SUM(R259:R272)</f>
        <v>23.815145000000001</v>
      </c>
      <c r="S258" s="212"/>
      <c r="T258" s="214">
        <f>SUM(T259:T272)</f>
        <v>0</v>
      </c>
      <c r="AR258" s="215" t="s">
        <v>77</v>
      </c>
      <c r="AT258" s="216" t="s">
        <v>68</v>
      </c>
      <c r="AU258" s="216" t="s">
        <v>77</v>
      </c>
      <c r="AY258" s="215" t="s">
        <v>121</v>
      </c>
      <c r="BK258" s="217">
        <f>SUM(BK259:BK272)</f>
        <v>0</v>
      </c>
    </row>
    <row r="259" s="1" customFormat="1" ht="22.8" customHeight="1">
      <c r="B259" s="45"/>
      <c r="C259" s="220" t="s">
        <v>342</v>
      </c>
      <c r="D259" s="220" t="s">
        <v>124</v>
      </c>
      <c r="E259" s="221" t="s">
        <v>615</v>
      </c>
      <c r="F259" s="222" t="s">
        <v>616</v>
      </c>
      <c r="G259" s="223" t="s">
        <v>223</v>
      </c>
      <c r="H259" s="224">
        <v>47</v>
      </c>
      <c r="I259" s="225"/>
      <c r="J259" s="226">
        <f>ROUND(I259*H259,2)</f>
        <v>0</v>
      </c>
      <c r="K259" s="222" t="s">
        <v>128</v>
      </c>
      <c r="L259" s="71"/>
      <c r="M259" s="227" t="s">
        <v>21</v>
      </c>
      <c r="N259" s="228" t="s">
        <v>40</v>
      </c>
      <c r="O259" s="46"/>
      <c r="P259" s="229">
        <f>O259*H259</f>
        <v>0</v>
      </c>
      <c r="Q259" s="229">
        <v>0.24127000000000001</v>
      </c>
      <c r="R259" s="229">
        <f>Q259*H259</f>
        <v>11.339690000000001</v>
      </c>
      <c r="S259" s="229">
        <v>0</v>
      </c>
      <c r="T259" s="230">
        <f>S259*H259</f>
        <v>0</v>
      </c>
      <c r="AR259" s="23" t="s">
        <v>129</v>
      </c>
      <c r="AT259" s="23" t="s">
        <v>124</v>
      </c>
      <c r="AU259" s="23" t="s">
        <v>79</v>
      </c>
      <c r="AY259" s="23" t="s">
        <v>121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77</v>
      </c>
      <c r="BK259" s="231">
        <f>ROUND(I259*H259,2)</f>
        <v>0</v>
      </c>
      <c r="BL259" s="23" t="s">
        <v>129</v>
      </c>
      <c r="BM259" s="23" t="s">
        <v>617</v>
      </c>
    </row>
    <row r="260" s="1" customFormat="1">
      <c r="B260" s="45"/>
      <c r="C260" s="73"/>
      <c r="D260" s="232" t="s">
        <v>131</v>
      </c>
      <c r="E260" s="73"/>
      <c r="F260" s="233" t="s">
        <v>618</v>
      </c>
      <c r="G260" s="73"/>
      <c r="H260" s="73"/>
      <c r="I260" s="190"/>
      <c r="J260" s="73"/>
      <c r="K260" s="73"/>
      <c r="L260" s="71"/>
      <c r="M260" s="234"/>
      <c r="N260" s="46"/>
      <c r="O260" s="46"/>
      <c r="P260" s="46"/>
      <c r="Q260" s="46"/>
      <c r="R260" s="46"/>
      <c r="S260" s="46"/>
      <c r="T260" s="94"/>
      <c r="AT260" s="23" t="s">
        <v>131</v>
      </c>
      <c r="AU260" s="23" t="s">
        <v>79</v>
      </c>
    </row>
    <row r="261" s="11" customFormat="1">
      <c r="B261" s="235"/>
      <c r="C261" s="236"/>
      <c r="D261" s="232" t="s">
        <v>133</v>
      </c>
      <c r="E261" s="237" t="s">
        <v>21</v>
      </c>
      <c r="F261" s="238" t="s">
        <v>134</v>
      </c>
      <c r="G261" s="236"/>
      <c r="H261" s="237" t="s">
        <v>21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133</v>
      </c>
      <c r="AU261" s="244" t="s">
        <v>79</v>
      </c>
      <c r="AV261" s="11" t="s">
        <v>77</v>
      </c>
      <c r="AW261" s="11" t="s">
        <v>33</v>
      </c>
      <c r="AX261" s="11" t="s">
        <v>69</v>
      </c>
      <c r="AY261" s="244" t="s">
        <v>121</v>
      </c>
    </row>
    <row r="262" s="12" customFormat="1">
      <c r="B262" s="245"/>
      <c r="C262" s="246"/>
      <c r="D262" s="232" t="s">
        <v>133</v>
      </c>
      <c r="E262" s="247" t="s">
        <v>21</v>
      </c>
      <c r="F262" s="248" t="s">
        <v>619</v>
      </c>
      <c r="G262" s="246"/>
      <c r="H262" s="249">
        <v>47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133</v>
      </c>
      <c r="AU262" s="255" t="s">
        <v>79</v>
      </c>
      <c r="AV262" s="12" t="s">
        <v>79</v>
      </c>
      <c r="AW262" s="12" t="s">
        <v>33</v>
      </c>
      <c r="AX262" s="12" t="s">
        <v>77</v>
      </c>
      <c r="AY262" s="255" t="s">
        <v>121</v>
      </c>
    </row>
    <row r="263" s="1" customFormat="1" ht="14.4" customHeight="1">
      <c r="B263" s="45"/>
      <c r="C263" s="267" t="s">
        <v>346</v>
      </c>
      <c r="D263" s="267" t="s">
        <v>138</v>
      </c>
      <c r="E263" s="268" t="s">
        <v>620</v>
      </c>
      <c r="F263" s="269" t="s">
        <v>621</v>
      </c>
      <c r="G263" s="270" t="s">
        <v>127</v>
      </c>
      <c r="H263" s="271">
        <v>246.75</v>
      </c>
      <c r="I263" s="272"/>
      <c r="J263" s="273">
        <f>ROUND(I263*H263,2)</f>
        <v>0</v>
      </c>
      <c r="K263" s="269" t="s">
        <v>128</v>
      </c>
      <c r="L263" s="274"/>
      <c r="M263" s="275" t="s">
        <v>21</v>
      </c>
      <c r="N263" s="276" t="s">
        <v>40</v>
      </c>
      <c r="O263" s="46"/>
      <c r="P263" s="229">
        <f>O263*H263</f>
        <v>0</v>
      </c>
      <c r="Q263" s="229">
        <v>0.050500000000000003</v>
      </c>
      <c r="R263" s="229">
        <f>Q263*H263</f>
        <v>12.460875000000002</v>
      </c>
      <c r="S263" s="229">
        <v>0</v>
      </c>
      <c r="T263" s="230">
        <f>S263*H263</f>
        <v>0</v>
      </c>
      <c r="AR263" s="23" t="s">
        <v>141</v>
      </c>
      <c r="AT263" s="23" t="s">
        <v>138</v>
      </c>
      <c r="AU263" s="23" t="s">
        <v>79</v>
      </c>
      <c r="AY263" s="23" t="s">
        <v>121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77</v>
      </c>
      <c r="BK263" s="231">
        <f>ROUND(I263*H263,2)</f>
        <v>0</v>
      </c>
      <c r="BL263" s="23" t="s">
        <v>129</v>
      </c>
      <c r="BM263" s="23" t="s">
        <v>622</v>
      </c>
    </row>
    <row r="264" s="1" customFormat="1">
      <c r="B264" s="45"/>
      <c r="C264" s="73"/>
      <c r="D264" s="232" t="s">
        <v>131</v>
      </c>
      <c r="E264" s="73"/>
      <c r="F264" s="233" t="s">
        <v>621</v>
      </c>
      <c r="G264" s="73"/>
      <c r="H264" s="73"/>
      <c r="I264" s="190"/>
      <c r="J264" s="73"/>
      <c r="K264" s="73"/>
      <c r="L264" s="71"/>
      <c r="M264" s="234"/>
      <c r="N264" s="46"/>
      <c r="O264" s="46"/>
      <c r="P264" s="46"/>
      <c r="Q264" s="46"/>
      <c r="R264" s="46"/>
      <c r="S264" s="46"/>
      <c r="T264" s="94"/>
      <c r="AT264" s="23" t="s">
        <v>131</v>
      </c>
      <c r="AU264" s="23" t="s">
        <v>79</v>
      </c>
    </row>
    <row r="265" s="11" customFormat="1">
      <c r="B265" s="235"/>
      <c r="C265" s="236"/>
      <c r="D265" s="232" t="s">
        <v>133</v>
      </c>
      <c r="E265" s="237" t="s">
        <v>21</v>
      </c>
      <c r="F265" s="238" t="s">
        <v>134</v>
      </c>
      <c r="G265" s="236"/>
      <c r="H265" s="237" t="s">
        <v>21</v>
      </c>
      <c r="I265" s="239"/>
      <c r="J265" s="236"/>
      <c r="K265" s="236"/>
      <c r="L265" s="240"/>
      <c r="M265" s="241"/>
      <c r="N265" s="242"/>
      <c r="O265" s="242"/>
      <c r="P265" s="242"/>
      <c r="Q265" s="242"/>
      <c r="R265" s="242"/>
      <c r="S265" s="242"/>
      <c r="T265" s="243"/>
      <c r="AT265" s="244" t="s">
        <v>133</v>
      </c>
      <c r="AU265" s="244" t="s">
        <v>79</v>
      </c>
      <c r="AV265" s="11" t="s">
        <v>77</v>
      </c>
      <c r="AW265" s="11" t="s">
        <v>33</v>
      </c>
      <c r="AX265" s="11" t="s">
        <v>69</v>
      </c>
      <c r="AY265" s="244" t="s">
        <v>121</v>
      </c>
    </row>
    <row r="266" s="12" customFormat="1">
      <c r="B266" s="245"/>
      <c r="C266" s="246"/>
      <c r="D266" s="232" t="s">
        <v>133</v>
      </c>
      <c r="E266" s="247" t="s">
        <v>21</v>
      </c>
      <c r="F266" s="248" t="s">
        <v>623</v>
      </c>
      <c r="G266" s="246"/>
      <c r="H266" s="249">
        <v>235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AT266" s="255" t="s">
        <v>133</v>
      </c>
      <c r="AU266" s="255" t="s">
        <v>79</v>
      </c>
      <c r="AV266" s="12" t="s">
        <v>79</v>
      </c>
      <c r="AW266" s="12" t="s">
        <v>33</v>
      </c>
      <c r="AX266" s="12" t="s">
        <v>69</v>
      </c>
      <c r="AY266" s="255" t="s">
        <v>121</v>
      </c>
    </row>
    <row r="267" s="12" customFormat="1">
      <c r="B267" s="245"/>
      <c r="C267" s="246"/>
      <c r="D267" s="232" t="s">
        <v>133</v>
      </c>
      <c r="E267" s="247" t="s">
        <v>21</v>
      </c>
      <c r="F267" s="248" t="s">
        <v>624</v>
      </c>
      <c r="G267" s="246"/>
      <c r="H267" s="249">
        <v>11.75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133</v>
      </c>
      <c r="AU267" s="255" t="s">
        <v>79</v>
      </c>
      <c r="AV267" s="12" t="s">
        <v>79</v>
      </c>
      <c r="AW267" s="12" t="s">
        <v>33</v>
      </c>
      <c r="AX267" s="12" t="s">
        <v>69</v>
      </c>
      <c r="AY267" s="255" t="s">
        <v>121</v>
      </c>
    </row>
    <row r="268" s="13" customFormat="1">
      <c r="B268" s="256"/>
      <c r="C268" s="257"/>
      <c r="D268" s="232" t="s">
        <v>133</v>
      </c>
      <c r="E268" s="258" t="s">
        <v>21</v>
      </c>
      <c r="F268" s="259" t="s">
        <v>137</v>
      </c>
      <c r="G268" s="257"/>
      <c r="H268" s="260">
        <v>246.75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AT268" s="266" t="s">
        <v>133</v>
      </c>
      <c r="AU268" s="266" t="s">
        <v>79</v>
      </c>
      <c r="AV268" s="13" t="s">
        <v>129</v>
      </c>
      <c r="AW268" s="13" t="s">
        <v>33</v>
      </c>
      <c r="AX268" s="13" t="s">
        <v>77</v>
      </c>
      <c r="AY268" s="266" t="s">
        <v>121</v>
      </c>
    </row>
    <row r="269" s="1" customFormat="1" ht="14.4" customHeight="1">
      <c r="B269" s="45"/>
      <c r="C269" s="220" t="s">
        <v>350</v>
      </c>
      <c r="D269" s="220" t="s">
        <v>124</v>
      </c>
      <c r="E269" s="221" t="s">
        <v>625</v>
      </c>
      <c r="F269" s="222" t="s">
        <v>626</v>
      </c>
      <c r="G269" s="223" t="s">
        <v>223</v>
      </c>
      <c r="H269" s="224">
        <v>18</v>
      </c>
      <c r="I269" s="225"/>
      <c r="J269" s="226">
        <f>ROUND(I269*H269,2)</f>
        <v>0</v>
      </c>
      <c r="K269" s="222" t="s">
        <v>21</v>
      </c>
      <c r="L269" s="71"/>
      <c r="M269" s="227" t="s">
        <v>21</v>
      </c>
      <c r="N269" s="228" t="s">
        <v>40</v>
      </c>
      <c r="O269" s="46"/>
      <c r="P269" s="229">
        <f>O269*H269</f>
        <v>0</v>
      </c>
      <c r="Q269" s="229">
        <v>0.00080999999999999996</v>
      </c>
      <c r="R269" s="229">
        <f>Q269*H269</f>
        <v>0.014579999999999999</v>
      </c>
      <c r="S269" s="229">
        <v>0</v>
      </c>
      <c r="T269" s="230">
        <f>S269*H269</f>
        <v>0</v>
      </c>
      <c r="AR269" s="23" t="s">
        <v>129</v>
      </c>
      <c r="AT269" s="23" t="s">
        <v>124</v>
      </c>
      <c r="AU269" s="23" t="s">
        <v>79</v>
      </c>
      <c r="AY269" s="23" t="s">
        <v>121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77</v>
      </c>
      <c r="BK269" s="231">
        <f>ROUND(I269*H269,2)</f>
        <v>0</v>
      </c>
      <c r="BL269" s="23" t="s">
        <v>129</v>
      </c>
      <c r="BM269" s="23" t="s">
        <v>627</v>
      </c>
    </row>
    <row r="270" s="1" customFormat="1">
      <c r="B270" s="45"/>
      <c r="C270" s="73"/>
      <c r="D270" s="232" t="s">
        <v>131</v>
      </c>
      <c r="E270" s="73"/>
      <c r="F270" s="233" t="s">
        <v>628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131</v>
      </c>
      <c r="AU270" s="23" t="s">
        <v>79</v>
      </c>
    </row>
    <row r="271" s="11" customFormat="1">
      <c r="B271" s="235"/>
      <c r="C271" s="236"/>
      <c r="D271" s="232" t="s">
        <v>133</v>
      </c>
      <c r="E271" s="237" t="s">
        <v>21</v>
      </c>
      <c r="F271" s="238" t="s">
        <v>629</v>
      </c>
      <c r="G271" s="236"/>
      <c r="H271" s="237" t="s">
        <v>21</v>
      </c>
      <c r="I271" s="239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133</v>
      </c>
      <c r="AU271" s="244" t="s">
        <v>79</v>
      </c>
      <c r="AV271" s="11" t="s">
        <v>77</v>
      </c>
      <c r="AW271" s="11" t="s">
        <v>33</v>
      </c>
      <c r="AX271" s="11" t="s">
        <v>69</v>
      </c>
      <c r="AY271" s="244" t="s">
        <v>121</v>
      </c>
    </row>
    <row r="272" s="12" customFormat="1">
      <c r="B272" s="245"/>
      <c r="C272" s="246"/>
      <c r="D272" s="232" t="s">
        <v>133</v>
      </c>
      <c r="E272" s="247" t="s">
        <v>21</v>
      </c>
      <c r="F272" s="248" t="s">
        <v>630</v>
      </c>
      <c r="G272" s="246"/>
      <c r="H272" s="249">
        <v>18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AT272" s="255" t="s">
        <v>133</v>
      </c>
      <c r="AU272" s="255" t="s">
        <v>79</v>
      </c>
      <c r="AV272" s="12" t="s">
        <v>79</v>
      </c>
      <c r="AW272" s="12" t="s">
        <v>33</v>
      </c>
      <c r="AX272" s="12" t="s">
        <v>77</v>
      </c>
      <c r="AY272" s="255" t="s">
        <v>121</v>
      </c>
    </row>
    <row r="273" s="10" customFormat="1" ht="29.88" customHeight="1">
      <c r="B273" s="204"/>
      <c r="C273" s="205"/>
      <c r="D273" s="206" t="s">
        <v>68</v>
      </c>
      <c r="E273" s="218" t="s">
        <v>129</v>
      </c>
      <c r="F273" s="218" t="s">
        <v>631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SUM(P274:P292)</f>
        <v>0</v>
      </c>
      <c r="Q273" s="212"/>
      <c r="R273" s="213">
        <f>SUM(R274:R292)</f>
        <v>0.45527999999999996</v>
      </c>
      <c r="S273" s="212"/>
      <c r="T273" s="214">
        <f>SUM(T274:T292)</f>
        <v>0</v>
      </c>
      <c r="AR273" s="215" t="s">
        <v>77</v>
      </c>
      <c r="AT273" s="216" t="s">
        <v>68</v>
      </c>
      <c r="AU273" s="216" t="s">
        <v>77</v>
      </c>
      <c r="AY273" s="215" t="s">
        <v>121</v>
      </c>
      <c r="BK273" s="217">
        <f>SUM(BK274:BK292)</f>
        <v>0</v>
      </c>
    </row>
    <row r="274" s="1" customFormat="1" ht="14.4" customHeight="1">
      <c r="B274" s="45"/>
      <c r="C274" s="220" t="s">
        <v>355</v>
      </c>
      <c r="D274" s="220" t="s">
        <v>124</v>
      </c>
      <c r="E274" s="221" t="s">
        <v>632</v>
      </c>
      <c r="F274" s="222" t="s">
        <v>633</v>
      </c>
      <c r="G274" s="223" t="s">
        <v>407</v>
      </c>
      <c r="H274" s="224">
        <v>4.2549999999999999</v>
      </c>
      <c r="I274" s="225"/>
      <c r="J274" s="226">
        <f>ROUND(I274*H274,2)</f>
        <v>0</v>
      </c>
      <c r="K274" s="222" t="s">
        <v>128</v>
      </c>
      <c r="L274" s="71"/>
      <c r="M274" s="227" t="s">
        <v>21</v>
      </c>
      <c r="N274" s="228" t="s">
        <v>40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" t="s">
        <v>129</v>
      </c>
      <c r="AT274" s="23" t="s">
        <v>124</v>
      </c>
      <c r="AU274" s="23" t="s">
        <v>79</v>
      </c>
      <c r="AY274" s="23" t="s">
        <v>121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77</v>
      </c>
      <c r="BK274" s="231">
        <f>ROUND(I274*H274,2)</f>
        <v>0</v>
      </c>
      <c r="BL274" s="23" t="s">
        <v>129</v>
      </c>
      <c r="BM274" s="23" t="s">
        <v>634</v>
      </c>
    </row>
    <row r="275" s="1" customFormat="1">
      <c r="B275" s="45"/>
      <c r="C275" s="73"/>
      <c r="D275" s="232" t="s">
        <v>131</v>
      </c>
      <c r="E275" s="73"/>
      <c r="F275" s="233" t="s">
        <v>635</v>
      </c>
      <c r="G275" s="73"/>
      <c r="H275" s="73"/>
      <c r="I275" s="190"/>
      <c r="J275" s="73"/>
      <c r="K275" s="73"/>
      <c r="L275" s="71"/>
      <c r="M275" s="234"/>
      <c r="N275" s="46"/>
      <c r="O275" s="46"/>
      <c r="P275" s="46"/>
      <c r="Q275" s="46"/>
      <c r="R275" s="46"/>
      <c r="S275" s="46"/>
      <c r="T275" s="94"/>
      <c r="AT275" s="23" t="s">
        <v>131</v>
      </c>
      <c r="AU275" s="23" t="s">
        <v>79</v>
      </c>
    </row>
    <row r="276" s="11" customFormat="1">
      <c r="B276" s="235"/>
      <c r="C276" s="236"/>
      <c r="D276" s="232" t="s">
        <v>133</v>
      </c>
      <c r="E276" s="237" t="s">
        <v>21</v>
      </c>
      <c r="F276" s="238" t="s">
        <v>636</v>
      </c>
      <c r="G276" s="236"/>
      <c r="H276" s="237" t="s">
        <v>21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133</v>
      </c>
      <c r="AU276" s="244" t="s">
        <v>79</v>
      </c>
      <c r="AV276" s="11" t="s">
        <v>77</v>
      </c>
      <c r="AW276" s="11" t="s">
        <v>33</v>
      </c>
      <c r="AX276" s="11" t="s">
        <v>69</v>
      </c>
      <c r="AY276" s="244" t="s">
        <v>121</v>
      </c>
    </row>
    <row r="277" s="12" customFormat="1">
      <c r="B277" s="245"/>
      <c r="C277" s="246"/>
      <c r="D277" s="232" t="s">
        <v>133</v>
      </c>
      <c r="E277" s="247" t="s">
        <v>21</v>
      </c>
      <c r="F277" s="248" t="s">
        <v>637</v>
      </c>
      <c r="G277" s="246"/>
      <c r="H277" s="249">
        <v>3.8319999999999999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133</v>
      </c>
      <c r="AU277" s="255" t="s">
        <v>79</v>
      </c>
      <c r="AV277" s="12" t="s">
        <v>79</v>
      </c>
      <c r="AW277" s="12" t="s">
        <v>33</v>
      </c>
      <c r="AX277" s="12" t="s">
        <v>69</v>
      </c>
      <c r="AY277" s="255" t="s">
        <v>121</v>
      </c>
    </row>
    <row r="278" s="12" customFormat="1">
      <c r="B278" s="245"/>
      <c r="C278" s="246"/>
      <c r="D278" s="232" t="s">
        <v>133</v>
      </c>
      <c r="E278" s="247" t="s">
        <v>21</v>
      </c>
      <c r="F278" s="248" t="s">
        <v>638</v>
      </c>
      <c r="G278" s="246"/>
      <c r="H278" s="249">
        <v>0.192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133</v>
      </c>
      <c r="AU278" s="255" t="s">
        <v>79</v>
      </c>
      <c r="AV278" s="12" t="s">
        <v>79</v>
      </c>
      <c r="AW278" s="12" t="s">
        <v>33</v>
      </c>
      <c r="AX278" s="12" t="s">
        <v>69</v>
      </c>
      <c r="AY278" s="255" t="s">
        <v>121</v>
      </c>
    </row>
    <row r="279" s="12" customFormat="1">
      <c r="B279" s="245"/>
      <c r="C279" s="246"/>
      <c r="D279" s="232" t="s">
        <v>133</v>
      </c>
      <c r="E279" s="247" t="s">
        <v>21</v>
      </c>
      <c r="F279" s="248" t="s">
        <v>639</v>
      </c>
      <c r="G279" s="246"/>
      <c r="H279" s="249">
        <v>0.23100000000000001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133</v>
      </c>
      <c r="AU279" s="255" t="s">
        <v>79</v>
      </c>
      <c r="AV279" s="12" t="s">
        <v>79</v>
      </c>
      <c r="AW279" s="12" t="s">
        <v>33</v>
      </c>
      <c r="AX279" s="12" t="s">
        <v>69</v>
      </c>
      <c r="AY279" s="255" t="s">
        <v>121</v>
      </c>
    </row>
    <row r="280" s="13" customFormat="1">
      <c r="B280" s="256"/>
      <c r="C280" s="257"/>
      <c r="D280" s="232" t="s">
        <v>133</v>
      </c>
      <c r="E280" s="258" t="s">
        <v>21</v>
      </c>
      <c r="F280" s="259" t="s">
        <v>137</v>
      </c>
      <c r="G280" s="257"/>
      <c r="H280" s="260">
        <v>4.2549999999999999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AT280" s="266" t="s">
        <v>133</v>
      </c>
      <c r="AU280" s="266" t="s">
        <v>79</v>
      </c>
      <c r="AV280" s="13" t="s">
        <v>129</v>
      </c>
      <c r="AW280" s="13" t="s">
        <v>33</v>
      </c>
      <c r="AX280" s="13" t="s">
        <v>77</v>
      </c>
      <c r="AY280" s="266" t="s">
        <v>121</v>
      </c>
    </row>
    <row r="281" s="1" customFormat="1" ht="22.8" customHeight="1">
      <c r="B281" s="45"/>
      <c r="C281" s="220" t="s">
        <v>360</v>
      </c>
      <c r="D281" s="220" t="s">
        <v>124</v>
      </c>
      <c r="E281" s="221" t="s">
        <v>640</v>
      </c>
      <c r="F281" s="222" t="s">
        <v>641</v>
      </c>
      <c r="G281" s="223" t="s">
        <v>238</v>
      </c>
      <c r="H281" s="224">
        <v>593.39999999999998</v>
      </c>
      <c r="I281" s="225"/>
      <c r="J281" s="226">
        <f>ROUND(I281*H281,2)</f>
        <v>0</v>
      </c>
      <c r="K281" s="222" t="s">
        <v>128</v>
      </c>
      <c r="L281" s="71"/>
      <c r="M281" s="227" t="s">
        <v>21</v>
      </c>
      <c r="N281" s="228" t="s">
        <v>40</v>
      </c>
      <c r="O281" s="4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AR281" s="23" t="s">
        <v>129</v>
      </c>
      <c r="AT281" s="23" t="s">
        <v>124</v>
      </c>
      <c r="AU281" s="23" t="s">
        <v>79</v>
      </c>
      <c r="AY281" s="23" t="s">
        <v>121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77</v>
      </c>
      <c r="BK281" s="231">
        <f>ROUND(I281*H281,2)</f>
        <v>0</v>
      </c>
      <c r="BL281" s="23" t="s">
        <v>129</v>
      </c>
      <c r="BM281" s="23" t="s">
        <v>642</v>
      </c>
    </row>
    <row r="282" s="1" customFormat="1">
      <c r="B282" s="45"/>
      <c r="C282" s="73"/>
      <c r="D282" s="232" t="s">
        <v>131</v>
      </c>
      <c r="E282" s="73"/>
      <c r="F282" s="233" t="s">
        <v>643</v>
      </c>
      <c r="G282" s="73"/>
      <c r="H282" s="73"/>
      <c r="I282" s="190"/>
      <c r="J282" s="73"/>
      <c r="K282" s="73"/>
      <c r="L282" s="71"/>
      <c r="M282" s="234"/>
      <c r="N282" s="46"/>
      <c r="O282" s="46"/>
      <c r="P282" s="46"/>
      <c r="Q282" s="46"/>
      <c r="R282" s="46"/>
      <c r="S282" s="46"/>
      <c r="T282" s="94"/>
      <c r="AT282" s="23" t="s">
        <v>131</v>
      </c>
      <c r="AU282" s="23" t="s">
        <v>79</v>
      </c>
    </row>
    <row r="283" s="11" customFormat="1">
      <c r="B283" s="235"/>
      <c r="C283" s="236"/>
      <c r="D283" s="232" t="s">
        <v>133</v>
      </c>
      <c r="E283" s="237" t="s">
        <v>21</v>
      </c>
      <c r="F283" s="238" t="s">
        <v>644</v>
      </c>
      <c r="G283" s="236"/>
      <c r="H283" s="237" t="s">
        <v>21</v>
      </c>
      <c r="I283" s="239"/>
      <c r="J283" s="236"/>
      <c r="K283" s="236"/>
      <c r="L283" s="240"/>
      <c r="M283" s="241"/>
      <c r="N283" s="242"/>
      <c r="O283" s="242"/>
      <c r="P283" s="242"/>
      <c r="Q283" s="242"/>
      <c r="R283" s="242"/>
      <c r="S283" s="242"/>
      <c r="T283" s="243"/>
      <c r="AT283" s="244" t="s">
        <v>133</v>
      </c>
      <c r="AU283" s="244" t="s">
        <v>79</v>
      </c>
      <c r="AV283" s="11" t="s">
        <v>77</v>
      </c>
      <c r="AW283" s="11" t="s">
        <v>33</v>
      </c>
      <c r="AX283" s="11" t="s">
        <v>69</v>
      </c>
      <c r="AY283" s="244" t="s">
        <v>121</v>
      </c>
    </row>
    <row r="284" s="12" customFormat="1">
      <c r="B284" s="245"/>
      <c r="C284" s="246"/>
      <c r="D284" s="232" t="s">
        <v>133</v>
      </c>
      <c r="E284" s="247" t="s">
        <v>21</v>
      </c>
      <c r="F284" s="248" t="s">
        <v>645</v>
      </c>
      <c r="G284" s="246"/>
      <c r="H284" s="249">
        <v>593.39999999999998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133</v>
      </c>
      <c r="AU284" s="255" t="s">
        <v>79</v>
      </c>
      <c r="AV284" s="12" t="s">
        <v>79</v>
      </c>
      <c r="AW284" s="12" t="s">
        <v>33</v>
      </c>
      <c r="AX284" s="12" t="s">
        <v>77</v>
      </c>
      <c r="AY284" s="255" t="s">
        <v>121</v>
      </c>
    </row>
    <row r="285" s="1" customFormat="1" ht="22.8" customHeight="1">
      <c r="B285" s="45"/>
      <c r="C285" s="220" t="s">
        <v>364</v>
      </c>
      <c r="D285" s="220" t="s">
        <v>124</v>
      </c>
      <c r="E285" s="221" t="s">
        <v>646</v>
      </c>
      <c r="F285" s="222" t="s">
        <v>647</v>
      </c>
      <c r="G285" s="223" t="s">
        <v>127</v>
      </c>
      <c r="H285" s="224">
        <v>2</v>
      </c>
      <c r="I285" s="225"/>
      <c r="J285" s="226">
        <f>ROUND(I285*H285,2)</f>
        <v>0</v>
      </c>
      <c r="K285" s="222" t="s">
        <v>128</v>
      </c>
      <c r="L285" s="71"/>
      <c r="M285" s="227" t="s">
        <v>21</v>
      </c>
      <c r="N285" s="228" t="s">
        <v>40</v>
      </c>
      <c r="O285" s="46"/>
      <c r="P285" s="229">
        <f>O285*H285</f>
        <v>0</v>
      </c>
      <c r="Q285" s="229">
        <v>0.17663999999999999</v>
      </c>
      <c r="R285" s="229">
        <f>Q285*H285</f>
        <v>0.35327999999999998</v>
      </c>
      <c r="S285" s="229">
        <v>0</v>
      </c>
      <c r="T285" s="230">
        <f>S285*H285</f>
        <v>0</v>
      </c>
      <c r="AR285" s="23" t="s">
        <v>129</v>
      </c>
      <c r="AT285" s="23" t="s">
        <v>124</v>
      </c>
      <c r="AU285" s="23" t="s">
        <v>79</v>
      </c>
      <c r="AY285" s="23" t="s">
        <v>121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77</v>
      </c>
      <c r="BK285" s="231">
        <f>ROUND(I285*H285,2)</f>
        <v>0</v>
      </c>
      <c r="BL285" s="23" t="s">
        <v>129</v>
      </c>
      <c r="BM285" s="23" t="s">
        <v>648</v>
      </c>
    </row>
    <row r="286" s="1" customFormat="1">
      <c r="B286" s="45"/>
      <c r="C286" s="73"/>
      <c r="D286" s="232" t="s">
        <v>131</v>
      </c>
      <c r="E286" s="73"/>
      <c r="F286" s="233" t="s">
        <v>649</v>
      </c>
      <c r="G286" s="73"/>
      <c r="H286" s="73"/>
      <c r="I286" s="190"/>
      <c r="J286" s="73"/>
      <c r="K286" s="73"/>
      <c r="L286" s="71"/>
      <c r="M286" s="234"/>
      <c r="N286" s="46"/>
      <c r="O286" s="46"/>
      <c r="P286" s="46"/>
      <c r="Q286" s="46"/>
      <c r="R286" s="46"/>
      <c r="S286" s="46"/>
      <c r="T286" s="94"/>
      <c r="AT286" s="23" t="s">
        <v>131</v>
      </c>
      <c r="AU286" s="23" t="s">
        <v>79</v>
      </c>
    </row>
    <row r="287" s="11" customFormat="1">
      <c r="B287" s="235"/>
      <c r="C287" s="236"/>
      <c r="D287" s="232" t="s">
        <v>133</v>
      </c>
      <c r="E287" s="237" t="s">
        <v>21</v>
      </c>
      <c r="F287" s="238" t="s">
        <v>134</v>
      </c>
      <c r="G287" s="236"/>
      <c r="H287" s="237" t="s">
        <v>21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133</v>
      </c>
      <c r="AU287" s="244" t="s">
        <v>79</v>
      </c>
      <c r="AV287" s="11" t="s">
        <v>77</v>
      </c>
      <c r="AW287" s="11" t="s">
        <v>33</v>
      </c>
      <c r="AX287" s="11" t="s">
        <v>69</v>
      </c>
      <c r="AY287" s="244" t="s">
        <v>121</v>
      </c>
    </row>
    <row r="288" s="12" customFormat="1">
      <c r="B288" s="245"/>
      <c r="C288" s="246"/>
      <c r="D288" s="232" t="s">
        <v>133</v>
      </c>
      <c r="E288" s="247" t="s">
        <v>21</v>
      </c>
      <c r="F288" s="248" t="s">
        <v>79</v>
      </c>
      <c r="G288" s="246"/>
      <c r="H288" s="249">
        <v>2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133</v>
      </c>
      <c r="AU288" s="255" t="s">
        <v>79</v>
      </c>
      <c r="AV288" s="12" t="s">
        <v>79</v>
      </c>
      <c r="AW288" s="12" t="s">
        <v>33</v>
      </c>
      <c r="AX288" s="12" t="s">
        <v>77</v>
      </c>
      <c r="AY288" s="255" t="s">
        <v>121</v>
      </c>
    </row>
    <row r="289" s="1" customFormat="1" ht="14.4" customHeight="1">
      <c r="B289" s="45"/>
      <c r="C289" s="267" t="s">
        <v>368</v>
      </c>
      <c r="D289" s="267" t="s">
        <v>138</v>
      </c>
      <c r="E289" s="268" t="s">
        <v>650</v>
      </c>
      <c r="F289" s="269" t="s">
        <v>651</v>
      </c>
      <c r="G289" s="270" t="s">
        <v>127</v>
      </c>
      <c r="H289" s="271">
        <v>2</v>
      </c>
      <c r="I289" s="272"/>
      <c r="J289" s="273">
        <f>ROUND(I289*H289,2)</f>
        <v>0</v>
      </c>
      <c r="K289" s="269" t="s">
        <v>128</v>
      </c>
      <c r="L289" s="274"/>
      <c r="M289" s="275" t="s">
        <v>21</v>
      </c>
      <c r="N289" s="276" t="s">
        <v>40</v>
      </c>
      <c r="O289" s="46"/>
      <c r="P289" s="229">
        <f>O289*H289</f>
        <v>0</v>
      </c>
      <c r="Q289" s="229">
        <v>0.050999999999999997</v>
      </c>
      <c r="R289" s="229">
        <f>Q289*H289</f>
        <v>0.10199999999999999</v>
      </c>
      <c r="S289" s="229">
        <v>0</v>
      </c>
      <c r="T289" s="230">
        <f>S289*H289</f>
        <v>0</v>
      </c>
      <c r="AR289" s="23" t="s">
        <v>141</v>
      </c>
      <c r="AT289" s="23" t="s">
        <v>138</v>
      </c>
      <c r="AU289" s="23" t="s">
        <v>79</v>
      </c>
      <c r="AY289" s="23" t="s">
        <v>121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77</v>
      </c>
      <c r="BK289" s="231">
        <f>ROUND(I289*H289,2)</f>
        <v>0</v>
      </c>
      <c r="BL289" s="23" t="s">
        <v>129</v>
      </c>
      <c r="BM289" s="23" t="s">
        <v>652</v>
      </c>
    </row>
    <row r="290" s="1" customFormat="1">
      <c r="B290" s="45"/>
      <c r="C290" s="73"/>
      <c r="D290" s="232" t="s">
        <v>131</v>
      </c>
      <c r="E290" s="73"/>
      <c r="F290" s="233" t="s">
        <v>651</v>
      </c>
      <c r="G290" s="73"/>
      <c r="H290" s="73"/>
      <c r="I290" s="190"/>
      <c r="J290" s="73"/>
      <c r="K290" s="73"/>
      <c r="L290" s="71"/>
      <c r="M290" s="234"/>
      <c r="N290" s="46"/>
      <c r="O290" s="46"/>
      <c r="P290" s="46"/>
      <c r="Q290" s="46"/>
      <c r="R290" s="46"/>
      <c r="S290" s="46"/>
      <c r="T290" s="94"/>
      <c r="AT290" s="23" t="s">
        <v>131</v>
      </c>
      <c r="AU290" s="23" t="s">
        <v>79</v>
      </c>
    </row>
    <row r="291" s="11" customFormat="1">
      <c r="B291" s="235"/>
      <c r="C291" s="236"/>
      <c r="D291" s="232" t="s">
        <v>133</v>
      </c>
      <c r="E291" s="237" t="s">
        <v>21</v>
      </c>
      <c r="F291" s="238" t="s">
        <v>134</v>
      </c>
      <c r="G291" s="236"/>
      <c r="H291" s="237" t="s">
        <v>21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133</v>
      </c>
      <c r="AU291" s="244" t="s">
        <v>79</v>
      </c>
      <c r="AV291" s="11" t="s">
        <v>77</v>
      </c>
      <c r="AW291" s="11" t="s">
        <v>33</v>
      </c>
      <c r="AX291" s="11" t="s">
        <v>69</v>
      </c>
      <c r="AY291" s="244" t="s">
        <v>121</v>
      </c>
    </row>
    <row r="292" s="12" customFormat="1">
      <c r="B292" s="245"/>
      <c r="C292" s="246"/>
      <c r="D292" s="232" t="s">
        <v>133</v>
      </c>
      <c r="E292" s="247" t="s">
        <v>21</v>
      </c>
      <c r="F292" s="248" t="s">
        <v>79</v>
      </c>
      <c r="G292" s="246"/>
      <c r="H292" s="249">
        <v>2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133</v>
      </c>
      <c r="AU292" s="255" t="s">
        <v>79</v>
      </c>
      <c r="AV292" s="12" t="s">
        <v>79</v>
      </c>
      <c r="AW292" s="12" t="s">
        <v>33</v>
      </c>
      <c r="AX292" s="12" t="s">
        <v>77</v>
      </c>
      <c r="AY292" s="255" t="s">
        <v>121</v>
      </c>
    </row>
    <row r="293" s="10" customFormat="1" ht="29.88" customHeight="1">
      <c r="B293" s="204"/>
      <c r="C293" s="205"/>
      <c r="D293" s="206" t="s">
        <v>68</v>
      </c>
      <c r="E293" s="218" t="s">
        <v>153</v>
      </c>
      <c r="F293" s="218" t="s">
        <v>653</v>
      </c>
      <c r="G293" s="205"/>
      <c r="H293" s="205"/>
      <c r="I293" s="208"/>
      <c r="J293" s="219">
        <f>BK293</f>
        <v>0</v>
      </c>
      <c r="K293" s="205"/>
      <c r="L293" s="210"/>
      <c r="M293" s="211"/>
      <c r="N293" s="212"/>
      <c r="O293" s="212"/>
      <c r="P293" s="213">
        <f>SUM(P294:P485)</f>
        <v>0</v>
      </c>
      <c r="Q293" s="212"/>
      <c r="R293" s="213">
        <f>SUM(R294:R485)</f>
        <v>184.19635600000007</v>
      </c>
      <c r="S293" s="212"/>
      <c r="T293" s="214">
        <f>SUM(T294:T485)</f>
        <v>0</v>
      </c>
      <c r="AR293" s="215" t="s">
        <v>77</v>
      </c>
      <c r="AT293" s="216" t="s">
        <v>68</v>
      </c>
      <c r="AU293" s="216" t="s">
        <v>77</v>
      </c>
      <c r="AY293" s="215" t="s">
        <v>121</v>
      </c>
      <c r="BK293" s="217">
        <f>SUM(BK294:BK485)</f>
        <v>0</v>
      </c>
    </row>
    <row r="294" s="1" customFormat="1" ht="14.4" customHeight="1">
      <c r="B294" s="45"/>
      <c r="C294" s="220" t="s">
        <v>377</v>
      </c>
      <c r="D294" s="220" t="s">
        <v>124</v>
      </c>
      <c r="E294" s="221" t="s">
        <v>654</v>
      </c>
      <c r="F294" s="222" t="s">
        <v>655</v>
      </c>
      <c r="G294" s="223" t="s">
        <v>238</v>
      </c>
      <c r="H294" s="224">
        <v>808.18499999999995</v>
      </c>
      <c r="I294" s="225"/>
      <c r="J294" s="226">
        <f>ROUND(I294*H294,2)</f>
        <v>0</v>
      </c>
      <c r="K294" s="222" t="s">
        <v>128</v>
      </c>
      <c r="L294" s="71"/>
      <c r="M294" s="227" t="s">
        <v>21</v>
      </c>
      <c r="N294" s="228" t="s">
        <v>40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129</v>
      </c>
      <c r="AT294" s="23" t="s">
        <v>124</v>
      </c>
      <c r="AU294" s="23" t="s">
        <v>79</v>
      </c>
      <c r="AY294" s="23" t="s">
        <v>121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77</v>
      </c>
      <c r="BK294" s="231">
        <f>ROUND(I294*H294,2)</f>
        <v>0</v>
      </c>
      <c r="BL294" s="23" t="s">
        <v>129</v>
      </c>
      <c r="BM294" s="23" t="s">
        <v>656</v>
      </c>
    </row>
    <row r="295" s="1" customFormat="1">
      <c r="B295" s="45"/>
      <c r="C295" s="73"/>
      <c r="D295" s="232" t="s">
        <v>131</v>
      </c>
      <c r="E295" s="73"/>
      <c r="F295" s="233" t="s">
        <v>657</v>
      </c>
      <c r="G295" s="73"/>
      <c r="H295" s="73"/>
      <c r="I295" s="190"/>
      <c r="J295" s="73"/>
      <c r="K295" s="73"/>
      <c r="L295" s="71"/>
      <c r="M295" s="234"/>
      <c r="N295" s="46"/>
      <c r="O295" s="46"/>
      <c r="P295" s="46"/>
      <c r="Q295" s="46"/>
      <c r="R295" s="46"/>
      <c r="S295" s="46"/>
      <c r="T295" s="94"/>
      <c r="AT295" s="23" t="s">
        <v>131</v>
      </c>
      <c r="AU295" s="23" t="s">
        <v>79</v>
      </c>
    </row>
    <row r="296" s="11" customFormat="1">
      <c r="B296" s="235"/>
      <c r="C296" s="236"/>
      <c r="D296" s="232" t="s">
        <v>133</v>
      </c>
      <c r="E296" s="237" t="s">
        <v>21</v>
      </c>
      <c r="F296" s="238" t="s">
        <v>658</v>
      </c>
      <c r="G296" s="236"/>
      <c r="H296" s="237" t="s">
        <v>21</v>
      </c>
      <c r="I296" s="239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AT296" s="244" t="s">
        <v>133</v>
      </c>
      <c r="AU296" s="244" t="s">
        <v>79</v>
      </c>
      <c r="AV296" s="11" t="s">
        <v>77</v>
      </c>
      <c r="AW296" s="11" t="s">
        <v>33</v>
      </c>
      <c r="AX296" s="11" t="s">
        <v>69</v>
      </c>
      <c r="AY296" s="244" t="s">
        <v>121</v>
      </c>
    </row>
    <row r="297" s="12" customFormat="1">
      <c r="B297" s="245"/>
      <c r="C297" s="246"/>
      <c r="D297" s="232" t="s">
        <v>133</v>
      </c>
      <c r="E297" s="247" t="s">
        <v>21</v>
      </c>
      <c r="F297" s="248" t="s">
        <v>419</v>
      </c>
      <c r="G297" s="246"/>
      <c r="H297" s="249">
        <v>502.69999999999999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133</v>
      </c>
      <c r="AU297" s="255" t="s">
        <v>79</v>
      </c>
      <c r="AV297" s="12" t="s">
        <v>79</v>
      </c>
      <c r="AW297" s="12" t="s">
        <v>33</v>
      </c>
      <c r="AX297" s="12" t="s">
        <v>69</v>
      </c>
      <c r="AY297" s="255" t="s">
        <v>121</v>
      </c>
    </row>
    <row r="298" s="12" customFormat="1">
      <c r="B298" s="245"/>
      <c r="C298" s="246"/>
      <c r="D298" s="232" t="s">
        <v>133</v>
      </c>
      <c r="E298" s="247" t="s">
        <v>21</v>
      </c>
      <c r="F298" s="248" t="s">
        <v>402</v>
      </c>
      <c r="G298" s="246"/>
      <c r="H298" s="249">
        <v>267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AT298" s="255" t="s">
        <v>133</v>
      </c>
      <c r="AU298" s="255" t="s">
        <v>79</v>
      </c>
      <c r="AV298" s="12" t="s">
        <v>79</v>
      </c>
      <c r="AW298" s="12" t="s">
        <v>33</v>
      </c>
      <c r="AX298" s="12" t="s">
        <v>69</v>
      </c>
      <c r="AY298" s="255" t="s">
        <v>121</v>
      </c>
    </row>
    <row r="299" s="12" customFormat="1">
      <c r="B299" s="245"/>
      <c r="C299" s="246"/>
      <c r="D299" s="232" t="s">
        <v>133</v>
      </c>
      <c r="E299" s="247" t="s">
        <v>21</v>
      </c>
      <c r="F299" s="248" t="s">
        <v>659</v>
      </c>
      <c r="G299" s="246"/>
      <c r="H299" s="249">
        <v>38.484999999999999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133</v>
      </c>
      <c r="AU299" s="255" t="s">
        <v>79</v>
      </c>
      <c r="AV299" s="12" t="s">
        <v>79</v>
      </c>
      <c r="AW299" s="12" t="s">
        <v>33</v>
      </c>
      <c r="AX299" s="12" t="s">
        <v>69</v>
      </c>
      <c r="AY299" s="255" t="s">
        <v>121</v>
      </c>
    </row>
    <row r="300" s="13" customFormat="1">
      <c r="B300" s="256"/>
      <c r="C300" s="257"/>
      <c r="D300" s="232" t="s">
        <v>133</v>
      </c>
      <c r="E300" s="258" t="s">
        <v>21</v>
      </c>
      <c r="F300" s="259" t="s">
        <v>137</v>
      </c>
      <c r="G300" s="257"/>
      <c r="H300" s="260">
        <v>808.18499999999995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AT300" s="266" t="s">
        <v>133</v>
      </c>
      <c r="AU300" s="266" t="s">
        <v>79</v>
      </c>
      <c r="AV300" s="13" t="s">
        <v>129</v>
      </c>
      <c r="AW300" s="13" t="s">
        <v>33</v>
      </c>
      <c r="AX300" s="13" t="s">
        <v>77</v>
      </c>
      <c r="AY300" s="266" t="s">
        <v>121</v>
      </c>
    </row>
    <row r="301" s="1" customFormat="1" ht="14.4" customHeight="1">
      <c r="B301" s="45"/>
      <c r="C301" s="220" t="s">
        <v>382</v>
      </c>
      <c r="D301" s="220" t="s">
        <v>124</v>
      </c>
      <c r="E301" s="221" t="s">
        <v>660</v>
      </c>
      <c r="F301" s="222" t="s">
        <v>661</v>
      </c>
      <c r="G301" s="223" t="s">
        <v>238</v>
      </c>
      <c r="H301" s="224">
        <v>839.68499999999995</v>
      </c>
      <c r="I301" s="225"/>
      <c r="J301" s="226">
        <f>ROUND(I301*H301,2)</f>
        <v>0</v>
      </c>
      <c r="K301" s="222" t="s">
        <v>128</v>
      </c>
      <c r="L301" s="71"/>
      <c r="M301" s="227" t="s">
        <v>21</v>
      </c>
      <c r="N301" s="228" t="s">
        <v>40</v>
      </c>
      <c r="O301" s="46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" t="s">
        <v>129</v>
      </c>
      <c r="AT301" s="23" t="s">
        <v>124</v>
      </c>
      <c r="AU301" s="23" t="s">
        <v>79</v>
      </c>
      <c r="AY301" s="23" t="s">
        <v>121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77</v>
      </c>
      <c r="BK301" s="231">
        <f>ROUND(I301*H301,2)</f>
        <v>0</v>
      </c>
      <c r="BL301" s="23" t="s">
        <v>129</v>
      </c>
      <c r="BM301" s="23" t="s">
        <v>662</v>
      </c>
    </row>
    <row r="302" s="1" customFormat="1">
      <c r="B302" s="45"/>
      <c r="C302" s="73"/>
      <c r="D302" s="232" t="s">
        <v>131</v>
      </c>
      <c r="E302" s="73"/>
      <c r="F302" s="233" t="s">
        <v>663</v>
      </c>
      <c r="G302" s="73"/>
      <c r="H302" s="73"/>
      <c r="I302" s="190"/>
      <c r="J302" s="73"/>
      <c r="K302" s="73"/>
      <c r="L302" s="71"/>
      <c r="M302" s="234"/>
      <c r="N302" s="46"/>
      <c r="O302" s="46"/>
      <c r="P302" s="46"/>
      <c r="Q302" s="46"/>
      <c r="R302" s="46"/>
      <c r="S302" s="46"/>
      <c r="T302" s="94"/>
      <c r="AT302" s="23" t="s">
        <v>131</v>
      </c>
      <c r="AU302" s="23" t="s">
        <v>79</v>
      </c>
    </row>
    <row r="303" s="11" customFormat="1">
      <c r="B303" s="235"/>
      <c r="C303" s="236"/>
      <c r="D303" s="232" t="s">
        <v>133</v>
      </c>
      <c r="E303" s="237" t="s">
        <v>21</v>
      </c>
      <c r="F303" s="238" t="s">
        <v>664</v>
      </c>
      <c r="G303" s="236"/>
      <c r="H303" s="237" t="s">
        <v>21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AT303" s="244" t="s">
        <v>133</v>
      </c>
      <c r="AU303" s="244" t="s">
        <v>79</v>
      </c>
      <c r="AV303" s="11" t="s">
        <v>77</v>
      </c>
      <c r="AW303" s="11" t="s">
        <v>33</v>
      </c>
      <c r="AX303" s="11" t="s">
        <v>69</v>
      </c>
      <c r="AY303" s="244" t="s">
        <v>121</v>
      </c>
    </row>
    <row r="304" s="12" customFormat="1">
      <c r="B304" s="245"/>
      <c r="C304" s="246"/>
      <c r="D304" s="232" t="s">
        <v>133</v>
      </c>
      <c r="E304" s="247" t="s">
        <v>21</v>
      </c>
      <c r="F304" s="248" t="s">
        <v>665</v>
      </c>
      <c r="G304" s="246"/>
      <c r="H304" s="249">
        <v>799.70000000000005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AT304" s="255" t="s">
        <v>133</v>
      </c>
      <c r="AU304" s="255" t="s">
        <v>79</v>
      </c>
      <c r="AV304" s="12" t="s">
        <v>79</v>
      </c>
      <c r="AW304" s="12" t="s">
        <v>33</v>
      </c>
      <c r="AX304" s="12" t="s">
        <v>69</v>
      </c>
      <c r="AY304" s="255" t="s">
        <v>121</v>
      </c>
    </row>
    <row r="305" s="12" customFormat="1">
      <c r="B305" s="245"/>
      <c r="C305" s="246"/>
      <c r="D305" s="232" t="s">
        <v>133</v>
      </c>
      <c r="E305" s="247" t="s">
        <v>21</v>
      </c>
      <c r="F305" s="248" t="s">
        <v>666</v>
      </c>
      <c r="G305" s="246"/>
      <c r="H305" s="249">
        <v>39.984999999999999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133</v>
      </c>
      <c r="AU305" s="255" t="s">
        <v>79</v>
      </c>
      <c r="AV305" s="12" t="s">
        <v>79</v>
      </c>
      <c r="AW305" s="12" t="s">
        <v>33</v>
      </c>
      <c r="AX305" s="12" t="s">
        <v>69</v>
      </c>
      <c r="AY305" s="255" t="s">
        <v>121</v>
      </c>
    </row>
    <row r="306" s="13" customFormat="1">
      <c r="B306" s="256"/>
      <c r="C306" s="257"/>
      <c r="D306" s="232" t="s">
        <v>133</v>
      </c>
      <c r="E306" s="258" t="s">
        <v>21</v>
      </c>
      <c r="F306" s="259" t="s">
        <v>137</v>
      </c>
      <c r="G306" s="257"/>
      <c r="H306" s="260">
        <v>839.68499999999995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133</v>
      </c>
      <c r="AU306" s="266" t="s">
        <v>79</v>
      </c>
      <c r="AV306" s="13" t="s">
        <v>129</v>
      </c>
      <c r="AW306" s="13" t="s">
        <v>33</v>
      </c>
      <c r="AX306" s="13" t="s">
        <v>77</v>
      </c>
      <c r="AY306" s="266" t="s">
        <v>121</v>
      </c>
    </row>
    <row r="307" s="1" customFormat="1" ht="14.4" customHeight="1">
      <c r="B307" s="45"/>
      <c r="C307" s="220" t="s">
        <v>388</v>
      </c>
      <c r="D307" s="220" t="s">
        <v>124</v>
      </c>
      <c r="E307" s="221" t="s">
        <v>667</v>
      </c>
      <c r="F307" s="222" t="s">
        <v>668</v>
      </c>
      <c r="G307" s="223" t="s">
        <v>238</v>
      </c>
      <c r="H307" s="224">
        <v>55.649999999999999</v>
      </c>
      <c r="I307" s="225"/>
      <c r="J307" s="226">
        <f>ROUND(I307*H307,2)</f>
        <v>0</v>
      </c>
      <c r="K307" s="222" t="s">
        <v>128</v>
      </c>
      <c r="L307" s="71"/>
      <c r="M307" s="227" t="s">
        <v>21</v>
      </c>
      <c r="N307" s="228" t="s">
        <v>40</v>
      </c>
      <c r="O307" s="46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AR307" s="23" t="s">
        <v>129</v>
      </c>
      <c r="AT307" s="23" t="s">
        <v>124</v>
      </c>
      <c r="AU307" s="23" t="s">
        <v>79</v>
      </c>
      <c r="AY307" s="23" t="s">
        <v>121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77</v>
      </c>
      <c r="BK307" s="231">
        <f>ROUND(I307*H307,2)</f>
        <v>0</v>
      </c>
      <c r="BL307" s="23" t="s">
        <v>129</v>
      </c>
      <c r="BM307" s="23" t="s">
        <v>669</v>
      </c>
    </row>
    <row r="308" s="1" customFormat="1">
      <c r="B308" s="45"/>
      <c r="C308" s="73"/>
      <c r="D308" s="232" t="s">
        <v>131</v>
      </c>
      <c r="E308" s="73"/>
      <c r="F308" s="233" t="s">
        <v>670</v>
      </c>
      <c r="G308" s="73"/>
      <c r="H308" s="73"/>
      <c r="I308" s="190"/>
      <c r="J308" s="73"/>
      <c r="K308" s="73"/>
      <c r="L308" s="71"/>
      <c r="M308" s="234"/>
      <c r="N308" s="46"/>
      <c r="O308" s="46"/>
      <c r="P308" s="46"/>
      <c r="Q308" s="46"/>
      <c r="R308" s="46"/>
      <c r="S308" s="46"/>
      <c r="T308" s="94"/>
      <c r="AT308" s="23" t="s">
        <v>131</v>
      </c>
      <c r="AU308" s="23" t="s">
        <v>79</v>
      </c>
    </row>
    <row r="309" s="11" customFormat="1">
      <c r="B309" s="235"/>
      <c r="C309" s="236"/>
      <c r="D309" s="232" t="s">
        <v>133</v>
      </c>
      <c r="E309" s="237" t="s">
        <v>21</v>
      </c>
      <c r="F309" s="238" t="s">
        <v>664</v>
      </c>
      <c r="G309" s="236"/>
      <c r="H309" s="237" t="s">
        <v>21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133</v>
      </c>
      <c r="AU309" s="244" t="s">
        <v>79</v>
      </c>
      <c r="AV309" s="11" t="s">
        <v>77</v>
      </c>
      <c r="AW309" s="11" t="s">
        <v>33</v>
      </c>
      <c r="AX309" s="11" t="s">
        <v>69</v>
      </c>
      <c r="AY309" s="244" t="s">
        <v>121</v>
      </c>
    </row>
    <row r="310" s="12" customFormat="1">
      <c r="B310" s="245"/>
      <c r="C310" s="246"/>
      <c r="D310" s="232" t="s">
        <v>133</v>
      </c>
      <c r="E310" s="247" t="s">
        <v>21</v>
      </c>
      <c r="F310" s="248" t="s">
        <v>671</v>
      </c>
      <c r="G310" s="246"/>
      <c r="H310" s="249">
        <v>55.649999999999999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133</v>
      </c>
      <c r="AU310" s="255" t="s">
        <v>79</v>
      </c>
      <c r="AV310" s="12" t="s">
        <v>79</v>
      </c>
      <c r="AW310" s="12" t="s">
        <v>33</v>
      </c>
      <c r="AX310" s="12" t="s">
        <v>77</v>
      </c>
      <c r="AY310" s="255" t="s">
        <v>121</v>
      </c>
    </row>
    <row r="311" s="1" customFormat="1" ht="14.4" customHeight="1">
      <c r="B311" s="45"/>
      <c r="C311" s="220" t="s">
        <v>672</v>
      </c>
      <c r="D311" s="220" t="s">
        <v>124</v>
      </c>
      <c r="E311" s="221" t="s">
        <v>673</v>
      </c>
      <c r="F311" s="222" t="s">
        <v>674</v>
      </c>
      <c r="G311" s="223" t="s">
        <v>238</v>
      </c>
      <c r="H311" s="224">
        <v>18.375</v>
      </c>
      <c r="I311" s="225"/>
      <c r="J311" s="226">
        <f>ROUND(I311*H311,2)</f>
        <v>0</v>
      </c>
      <c r="K311" s="222" t="s">
        <v>128</v>
      </c>
      <c r="L311" s="71"/>
      <c r="M311" s="227" t="s">
        <v>21</v>
      </c>
      <c r="N311" s="228" t="s">
        <v>40</v>
      </c>
      <c r="O311" s="46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AR311" s="23" t="s">
        <v>129</v>
      </c>
      <c r="AT311" s="23" t="s">
        <v>124</v>
      </c>
      <c r="AU311" s="23" t="s">
        <v>79</v>
      </c>
      <c r="AY311" s="23" t="s">
        <v>121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77</v>
      </c>
      <c r="BK311" s="231">
        <f>ROUND(I311*H311,2)</f>
        <v>0</v>
      </c>
      <c r="BL311" s="23" t="s">
        <v>129</v>
      </c>
      <c r="BM311" s="23" t="s">
        <v>675</v>
      </c>
    </row>
    <row r="312" s="1" customFormat="1">
      <c r="B312" s="45"/>
      <c r="C312" s="73"/>
      <c r="D312" s="232" t="s">
        <v>131</v>
      </c>
      <c r="E312" s="73"/>
      <c r="F312" s="233" t="s">
        <v>676</v>
      </c>
      <c r="G312" s="73"/>
      <c r="H312" s="73"/>
      <c r="I312" s="190"/>
      <c r="J312" s="73"/>
      <c r="K312" s="73"/>
      <c r="L312" s="71"/>
      <c r="M312" s="234"/>
      <c r="N312" s="46"/>
      <c r="O312" s="46"/>
      <c r="P312" s="46"/>
      <c r="Q312" s="46"/>
      <c r="R312" s="46"/>
      <c r="S312" s="46"/>
      <c r="T312" s="94"/>
      <c r="AT312" s="23" t="s">
        <v>131</v>
      </c>
      <c r="AU312" s="23" t="s">
        <v>79</v>
      </c>
    </row>
    <row r="313" s="11" customFormat="1">
      <c r="B313" s="235"/>
      <c r="C313" s="236"/>
      <c r="D313" s="232" t="s">
        <v>133</v>
      </c>
      <c r="E313" s="237" t="s">
        <v>21</v>
      </c>
      <c r="F313" s="238" t="s">
        <v>677</v>
      </c>
      <c r="G313" s="236"/>
      <c r="H313" s="237" t="s">
        <v>21</v>
      </c>
      <c r="I313" s="239"/>
      <c r="J313" s="236"/>
      <c r="K313" s="236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133</v>
      </c>
      <c r="AU313" s="244" t="s">
        <v>79</v>
      </c>
      <c r="AV313" s="11" t="s">
        <v>77</v>
      </c>
      <c r="AW313" s="11" t="s">
        <v>33</v>
      </c>
      <c r="AX313" s="11" t="s">
        <v>69</v>
      </c>
      <c r="AY313" s="244" t="s">
        <v>121</v>
      </c>
    </row>
    <row r="314" s="12" customFormat="1">
      <c r="B314" s="245"/>
      <c r="C314" s="246"/>
      <c r="D314" s="232" t="s">
        <v>133</v>
      </c>
      <c r="E314" s="247" t="s">
        <v>21</v>
      </c>
      <c r="F314" s="248" t="s">
        <v>678</v>
      </c>
      <c r="G314" s="246"/>
      <c r="H314" s="249">
        <v>18.375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AT314" s="255" t="s">
        <v>133</v>
      </c>
      <c r="AU314" s="255" t="s">
        <v>79</v>
      </c>
      <c r="AV314" s="12" t="s">
        <v>79</v>
      </c>
      <c r="AW314" s="12" t="s">
        <v>33</v>
      </c>
      <c r="AX314" s="12" t="s">
        <v>77</v>
      </c>
      <c r="AY314" s="255" t="s">
        <v>121</v>
      </c>
    </row>
    <row r="315" s="1" customFormat="1" ht="14.4" customHeight="1">
      <c r="B315" s="45"/>
      <c r="C315" s="220" t="s">
        <v>619</v>
      </c>
      <c r="D315" s="220" t="s">
        <v>124</v>
      </c>
      <c r="E315" s="221" t="s">
        <v>679</v>
      </c>
      <c r="F315" s="222" t="s">
        <v>680</v>
      </c>
      <c r="G315" s="223" t="s">
        <v>238</v>
      </c>
      <c r="H315" s="224">
        <v>891.45000000000005</v>
      </c>
      <c r="I315" s="225"/>
      <c r="J315" s="226">
        <f>ROUND(I315*H315,2)</f>
        <v>0</v>
      </c>
      <c r="K315" s="222" t="s">
        <v>21</v>
      </c>
      <c r="L315" s="71"/>
      <c r="M315" s="227" t="s">
        <v>21</v>
      </c>
      <c r="N315" s="228" t="s">
        <v>40</v>
      </c>
      <c r="O315" s="4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AR315" s="23" t="s">
        <v>129</v>
      </c>
      <c r="AT315" s="23" t="s">
        <v>124</v>
      </c>
      <c r="AU315" s="23" t="s">
        <v>79</v>
      </c>
      <c r="AY315" s="23" t="s">
        <v>121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77</v>
      </c>
      <c r="BK315" s="231">
        <f>ROUND(I315*H315,2)</f>
        <v>0</v>
      </c>
      <c r="BL315" s="23" t="s">
        <v>129</v>
      </c>
      <c r="BM315" s="23" t="s">
        <v>681</v>
      </c>
    </row>
    <row r="316" s="1" customFormat="1">
      <c r="B316" s="45"/>
      <c r="C316" s="73"/>
      <c r="D316" s="232" t="s">
        <v>131</v>
      </c>
      <c r="E316" s="73"/>
      <c r="F316" s="233" t="s">
        <v>682</v>
      </c>
      <c r="G316" s="73"/>
      <c r="H316" s="73"/>
      <c r="I316" s="190"/>
      <c r="J316" s="73"/>
      <c r="K316" s="73"/>
      <c r="L316" s="71"/>
      <c r="M316" s="234"/>
      <c r="N316" s="46"/>
      <c r="O316" s="46"/>
      <c r="P316" s="46"/>
      <c r="Q316" s="46"/>
      <c r="R316" s="46"/>
      <c r="S316" s="46"/>
      <c r="T316" s="94"/>
      <c r="AT316" s="23" t="s">
        <v>131</v>
      </c>
      <c r="AU316" s="23" t="s">
        <v>79</v>
      </c>
    </row>
    <row r="317" s="11" customFormat="1">
      <c r="B317" s="235"/>
      <c r="C317" s="236"/>
      <c r="D317" s="232" t="s">
        <v>133</v>
      </c>
      <c r="E317" s="237" t="s">
        <v>21</v>
      </c>
      <c r="F317" s="238" t="s">
        <v>134</v>
      </c>
      <c r="G317" s="236"/>
      <c r="H317" s="237" t="s">
        <v>21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AT317" s="244" t="s">
        <v>133</v>
      </c>
      <c r="AU317" s="244" t="s">
        <v>79</v>
      </c>
      <c r="AV317" s="11" t="s">
        <v>77</v>
      </c>
      <c r="AW317" s="11" t="s">
        <v>33</v>
      </c>
      <c r="AX317" s="11" t="s">
        <v>69</v>
      </c>
      <c r="AY317" s="244" t="s">
        <v>121</v>
      </c>
    </row>
    <row r="318" s="12" customFormat="1">
      <c r="B318" s="245"/>
      <c r="C318" s="246"/>
      <c r="D318" s="232" t="s">
        <v>133</v>
      </c>
      <c r="E318" s="247" t="s">
        <v>21</v>
      </c>
      <c r="F318" s="248" t="s">
        <v>683</v>
      </c>
      <c r="G318" s="246"/>
      <c r="H318" s="249">
        <v>849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133</v>
      </c>
      <c r="AU318" s="255" t="s">
        <v>79</v>
      </c>
      <c r="AV318" s="12" t="s">
        <v>79</v>
      </c>
      <c r="AW318" s="12" t="s">
        <v>33</v>
      </c>
      <c r="AX318" s="12" t="s">
        <v>69</v>
      </c>
      <c r="AY318" s="255" t="s">
        <v>121</v>
      </c>
    </row>
    <row r="319" s="12" customFormat="1">
      <c r="B319" s="245"/>
      <c r="C319" s="246"/>
      <c r="D319" s="232" t="s">
        <v>133</v>
      </c>
      <c r="E319" s="247" t="s">
        <v>21</v>
      </c>
      <c r="F319" s="248" t="s">
        <v>684</v>
      </c>
      <c r="G319" s="246"/>
      <c r="H319" s="249">
        <v>42.450000000000003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AT319" s="255" t="s">
        <v>133</v>
      </c>
      <c r="AU319" s="255" t="s">
        <v>79</v>
      </c>
      <c r="AV319" s="12" t="s">
        <v>79</v>
      </c>
      <c r="AW319" s="12" t="s">
        <v>33</v>
      </c>
      <c r="AX319" s="12" t="s">
        <v>69</v>
      </c>
      <c r="AY319" s="255" t="s">
        <v>121</v>
      </c>
    </row>
    <row r="320" s="13" customFormat="1">
      <c r="B320" s="256"/>
      <c r="C320" s="257"/>
      <c r="D320" s="232" t="s">
        <v>133</v>
      </c>
      <c r="E320" s="258" t="s">
        <v>21</v>
      </c>
      <c r="F320" s="259" t="s">
        <v>137</v>
      </c>
      <c r="G320" s="257"/>
      <c r="H320" s="260">
        <v>891.45000000000005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AT320" s="266" t="s">
        <v>133</v>
      </c>
      <c r="AU320" s="266" t="s">
        <v>79</v>
      </c>
      <c r="AV320" s="13" t="s">
        <v>129</v>
      </c>
      <c r="AW320" s="13" t="s">
        <v>33</v>
      </c>
      <c r="AX320" s="13" t="s">
        <v>77</v>
      </c>
      <c r="AY320" s="266" t="s">
        <v>121</v>
      </c>
    </row>
    <row r="321" s="1" customFormat="1" ht="14.4" customHeight="1">
      <c r="B321" s="45"/>
      <c r="C321" s="220" t="s">
        <v>685</v>
      </c>
      <c r="D321" s="220" t="s">
        <v>124</v>
      </c>
      <c r="E321" s="221" t="s">
        <v>686</v>
      </c>
      <c r="F321" s="222" t="s">
        <v>687</v>
      </c>
      <c r="G321" s="223" t="s">
        <v>238</v>
      </c>
      <c r="H321" s="224">
        <v>1777.335</v>
      </c>
      <c r="I321" s="225"/>
      <c r="J321" s="226">
        <f>ROUND(I321*H321,2)</f>
        <v>0</v>
      </c>
      <c r="K321" s="222" t="s">
        <v>128</v>
      </c>
      <c r="L321" s="71"/>
      <c r="M321" s="227" t="s">
        <v>21</v>
      </c>
      <c r="N321" s="228" t="s">
        <v>40</v>
      </c>
      <c r="O321" s="46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AR321" s="23" t="s">
        <v>129</v>
      </c>
      <c r="AT321" s="23" t="s">
        <v>124</v>
      </c>
      <c r="AU321" s="23" t="s">
        <v>79</v>
      </c>
      <c r="AY321" s="23" t="s">
        <v>121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77</v>
      </c>
      <c r="BK321" s="231">
        <f>ROUND(I321*H321,2)</f>
        <v>0</v>
      </c>
      <c r="BL321" s="23" t="s">
        <v>129</v>
      </c>
      <c r="BM321" s="23" t="s">
        <v>688</v>
      </c>
    </row>
    <row r="322" s="1" customFormat="1">
      <c r="B322" s="45"/>
      <c r="C322" s="73"/>
      <c r="D322" s="232" t="s">
        <v>131</v>
      </c>
      <c r="E322" s="73"/>
      <c r="F322" s="233" t="s">
        <v>689</v>
      </c>
      <c r="G322" s="73"/>
      <c r="H322" s="73"/>
      <c r="I322" s="190"/>
      <c r="J322" s="73"/>
      <c r="K322" s="73"/>
      <c r="L322" s="71"/>
      <c r="M322" s="234"/>
      <c r="N322" s="46"/>
      <c r="O322" s="46"/>
      <c r="P322" s="46"/>
      <c r="Q322" s="46"/>
      <c r="R322" s="46"/>
      <c r="S322" s="46"/>
      <c r="T322" s="94"/>
      <c r="AT322" s="23" t="s">
        <v>131</v>
      </c>
      <c r="AU322" s="23" t="s">
        <v>79</v>
      </c>
    </row>
    <row r="323" s="11" customFormat="1">
      <c r="B323" s="235"/>
      <c r="C323" s="236"/>
      <c r="D323" s="232" t="s">
        <v>133</v>
      </c>
      <c r="E323" s="237" t="s">
        <v>21</v>
      </c>
      <c r="F323" s="238" t="s">
        <v>690</v>
      </c>
      <c r="G323" s="236"/>
      <c r="H323" s="237" t="s">
        <v>21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133</v>
      </c>
      <c r="AU323" s="244" t="s">
        <v>79</v>
      </c>
      <c r="AV323" s="11" t="s">
        <v>77</v>
      </c>
      <c r="AW323" s="11" t="s">
        <v>33</v>
      </c>
      <c r="AX323" s="11" t="s">
        <v>69</v>
      </c>
      <c r="AY323" s="244" t="s">
        <v>121</v>
      </c>
    </row>
    <row r="324" s="12" customFormat="1">
      <c r="B324" s="245"/>
      <c r="C324" s="246"/>
      <c r="D324" s="232" t="s">
        <v>133</v>
      </c>
      <c r="E324" s="247" t="s">
        <v>21</v>
      </c>
      <c r="F324" s="248" t="s">
        <v>691</v>
      </c>
      <c r="G324" s="246"/>
      <c r="H324" s="249">
        <v>1692.7000000000001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AT324" s="255" t="s">
        <v>133</v>
      </c>
      <c r="AU324" s="255" t="s">
        <v>79</v>
      </c>
      <c r="AV324" s="12" t="s">
        <v>79</v>
      </c>
      <c r="AW324" s="12" t="s">
        <v>33</v>
      </c>
      <c r="AX324" s="12" t="s">
        <v>69</v>
      </c>
      <c r="AY324" s="255" t="s">
        <v>121</v>
      </c>
    </row>
    <row r="325" s="12" customFormat="1">
      <c r="B325" s="245"/>
      <c r="C325" s="246"/>
      <c r="D325" s="232" t="s">
        <v>133</v>
      </c>
      <c r="E325" s="247" t="s">
        <v>21</v>
      </c>
      <c r="F325" s="248" t="s">
        <v>692</v>
      </c>
      <c r="G325" s="246"/>
      <c r="H325" s="249">
        <v>84.635000000000005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133</v>
      </c>
      <c r="AU325" s="255" t="s">
        <v>79</v>
      </c>
      <c r="AV325" s="12" t="s">
        <v>79</v>
      </c>
      <c r="AW325" s="12" t="s">
        <v>33</v>
      </c>
      <c r="AX325" s="12" t="s">
        <v>69</v>
      </c>
      <c r="AY325" s="255" t="s">
        <v>121</v>
      </c>
    </row>
    <row r="326" s="13" customFormat="1">
      <c r="B326" s="256"/>
      <c r="C326" s="257"/>
      <c r="D326" s="232" t="s">
        <v>133</v>
      </c>
      <c r="E326" s="258" t="s">
        <v>21</v>
      </c>
      <c r="F326" s="259" t="s">
        <v>137</v>
      </c>
      <c r="G326" s="257"/>
      <c r="H326" s="260">
        <v>1777.335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AT326" s="266" t="s">
        <v>133</v>
      </c>
      <c r="AU326" s="266" t="s">
        <v>79</v>
      </c>
      <c r="AV326" s="13" t="s">
        <v>129</v>
      </c>
      <c r="AW326" s="13" t="s">
        <v>33</v>
      </c>
      <c r="AX326" s="13" t="s">
        <v>77</v>
      </c>
      <c r="AY326" s="266" t="s">
        <v>121</v>
      </c>
    </row>
    <row r="327" s="1" customFormat="1" ht="22.8" customHeight="1">
      <c r="B327" s="45"/>
      <c r="C327" s="220" t="s">
        <v>693</v>
      </c>
      <c r="D327" s="220" t="s">
        <v>124</v>
      </c>
      <c r="E327" s="221" t="s">
        <v>694</v>
      </c>
      <c r="F327" s="222" t="s">
        <v>695</v>
      </c>
      <c r="G327" s="223" t="s">
        <v>238</v>
      </c>
      <c r="H327" s="224">
        <v>55.200000000000003</v>
      </c>
      <c r="I327" s="225"/>
      <c r="J327" s="226">
        <f>ROUND(I327*H327,2)</f>
        <v>0</v>
      </c>
      <c r="K327" s="222" t="s">
        <v>128</v>
      </c>
      <c r="L327" s="71"/>
      <c r="M327" s="227" t="s">
        <v>21</v>
      </c>
      <c r="N327" s="228" t="s">
        <v>40</v>
      </c>
      <c r="O327" s="46"/>
      <c r="P327" s="229">
        <f>O327*H327</f>
        <v>0</v>
      </c>
      <c r="Q327" s="229">
        <v>0.1837</v>
      </c>
      <c r="R327" s="229">
        <f>Q327*H327</f>
        <v>10.14024</v>
      </c>
      <c r="S327" s="229">
        <v>0</v>
      </c>
      <c r="T327" s="230">
        <f>S327*H327</f>
        <v>0</v>
      </c>
      <c r="AR327" s="23" t="s">
        <v>129</v>
      </c>
      <c r="AT327" s="23" t="s">
        <v>124</v>
      </c>
      <c r="AU327" s="23" t="s">
        <v>79</v>
      </c>
      <c r="AY327" s="23" t="s">
        <v>121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77</v>
      </c>
      <c r="BK327" s="231">
        <f>ROUND(I327*H327,2)</f>
        <v>0</v>
      </c>
      <c r="BL327" s="23" t="s">
        <v>129</v>
      </c>
      <c r="BM327" s="23" t="s">
        <v>696</v>
      </c>
    </row>
    <row r="328" s="1" customFormat="1">
      <c r="B328" s="45"/>
      <c r="C328" s="73"/>
      <c r="D328" s="232" t="s">
        <v>131</v>
      </c>
      <c r="E328" s="73"/>
      <c r="F328" s="233" t="s">
        <v>697</v>
      </c>
      <c r="G328" s="73"/>
      <c r="H328" s="73"/>
      <c r="I328" s="190"/>
      <c r="J328" s="73"/>
      <c r="K328" s="73"/>
      <c r="L328" s="71"/>
      <c r="M328" s="234"/>
      <c r="N328" s="46"/>
      <c r="O328" s="46"/>
      <c r="P328" s="46"/>
      <c r="Q328" s="46"/>
      <c r="R328" s="46"/>
      <c r="S328" s="46"/>
      <c r="T328" s="94"/>
      <c r="AT328" s="23" t="s">
        <v>131</v>
      </c>
      <c r="AU328" s="23" t="s">
        <v>79</v>
      </c>
    </row>
    <row r="329" s="11" customFormat="1">
      <c r="B329" s="235"/>
      <c r="C329" s="236"/>
      <c r="D329" s="232" t="s">
        <v>133</v>
      </c>
      <c r="E329" s="237" t="s">
        <v>21</v>
      </c>
      <c r="F329" s="238" t="s">
        <v>134</v>
      </c>
      <c r="G329" s="236"/>
      <c r="H329" s="237" t="s">
        <v>21</v>
      </c>
      <c r="I329" s="239"/>
      <c r="J329" s="236"/>
      <c r="K329" s="236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133</v>
      </c>
      <c r="AU329" s="244" t="s">
        <v>79</v>
      </c>
      <c r="AV329" s="11" t="s">
        <v>77</v>
      </c>
      <c r="AW329" s="11" t="s">
        <v>33</v>
      </c>
      <c r="AX329" s="11" t="s">
        <v>69</v>
      </c>
      <c r="AY329" s="244" t="s">
        <v>121</v>
      </c>
    </row>
    <row r="330" s="12" customFormat="1">
      <c r="B330" s="245"/>
      <c r="C330" s="246"/>
      <c r="D330" s="232" t="s">
        <v>133</v>
      </c>
      <c r="E330" s="247" t="s">
        <v>21</v>
      </c>
      <c r="F330" s="248" t="s">
        <v>698</v>
      </c>
      <c r="G330" s="246"/>
      <c r="H330" s="249">
        <v>11.199999999999999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133</v>
      </c>
      <c r="AU330" s="255" t="s">
        <v>79</v>
      </c>
      <c r="AV330" s="12" t="s">
        <v>79</v>
      </c>
      <c r="AW330" s="12" t="s">
        <v>33</v>
      </c>
      <c r="AX330" s="12" t="s">
        <v>69</v>
      </c>
      <c r="AY330" s="255" t="s">
        <v>121</v>
      </c>
    </row>
    <row r="331" s="12" customFormat="1">
      <c r="B331" s="245"/>
      <c r="C331" s="246"/>
      <c r="D331" s="232" t="s">
        <v>133</v>
      </c>
      <c r="E331" s="247" t="s">
        <v>21</v>
      </c>
      <c r="F331" s="248" t="s">
        <v>699</v>
      </c>
      <c r="G331" s="246"/>
      <c r="H331" s="249">
        <v>44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133</v>
      </c>
      <c r="AU331" s="255" t="s">
        <v>79</v>
      </c>
      <c r="AV331" s="12" t="s">
        <v>79</v>
      </c>
      <c r="AW331" s="12" t="s">
        <v>33</v>
      </c>
      <c r="AX331" s="12" t="s">
        <v>69</v>
      </c>
      <c r="AY331" s="255" t="s">
        <v>121</v>
      </c>
    </row>
    <row r="332" s="13" customFormat="1">
      <c r="B332" s="256"/>
      <c r="C332" s="257"/>
      <c r="D332" s="232" t="s">
        <v>133</v>
      </c>
      <c r="E332" s="258" t="s">
        <v>21</v>
      </c>
      <c r="F332" s="259" t="s">
        <v>137</v>
      </c>
      <c r="G332" s="257"/>
      <c r="H332" s="260">
        <v>55.200000000000003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AT332" s="266" t="s">
        <v>133</v>
      </c>
      <c r="AU332" s="266" t="s">
        <v>79</v>
      </c>
      <c r="AV332" s="13" t="s">
        <v>129</v>
      </c>
      <c r="AW332" s="13" t="s">
        <v>33</v>
      </c>
      <c r="AX332" s="13" t="s">
        <v>77</v>
      </c>
      <c r="AY332" s="266" t="s">
        <v>121</v>
      </c>
    </row>
    <row r="333" s="1" customFormat="1" ht="14.4" customHeight="1">
      <c r="B333" s="45"/>
      <c r="C333" s="267" t="s">
        <v>700</v>
      </c>
      <c r="D333" s="267" t="s">
        <v>138</v>
      </c>
      <c r="E333" s="268" t="s">
        <v>701</v>
      </c>
      <c r="F333" s="269" t="s">
        <v>702</v>
      </c>
      <c r="G333" s="270" t="s">
        <v>258</v>
      </c>
      <c r="H333" s="271">
        <v>7.8540000000000001</v>
      </c>
      <c r="I333" s="272"/>
      <c r="J333" s="273">
        <f>ROUND(I333*H333,2)</f>
        <v>0</v>
      </c>
      <c r="K333" s="269" t="s">
        <v>128</v>
      </c>
      <c r="L333" s="274"/>
      <c r="M333" s="275" t="s">
        <v>21</v>
      </c>
      <c r="N333" s="276" t="s">
        <v>40</v>
      </c>
      <c r="O333" s="46"/>
      <c r="P333" s="229">
        <f>O333*H333</f>
        <v>0</v>
      </c>
      <c r="Q333" s="229">
        <v>1</v>
      </c>
      <c r="R333" s="229">
        <f>Q333*H333</f>
        <v>7.8540000000000001</v>
      </c>
      <c r="S333" s="229">
        <v>0</v>
      </c>
      <c r="T333" s="230">
        <f>S333*H333</f>
        <v>0</v>
      </c>
      <c r="AR333" s="23" t="s">
        <v>141</v>
      </c>
      <c r="AT333" s="23" t="s">
        <v>138</v>
      </c>
      <c r="AU333" s="23" t="s">
        <v>79</v>
      </c>
      <c r="AY333" s="23" t="s">
        <v>121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23" t="s">
        <v>77</v>
      </c>
      <c r="BK333" s="231">
        <f>ROUND(I333*H333,2)</f>
        <v>0</v>
      </c>
      <c r="BL333" s="23" t="s">
        <v>129</v>
      </c>
      <c r="BM333" s="23" t="s">
        <v>703</v>
      </c>
    </row>
    <row r="334" s="1" customFormat="1">
      <c r="B334" s="45"/>
      <c r="C334" s="73"/>
      <c r="D334" s="232" t="s">
        <v>131</v>
      </c>
      <c r="E334" s="73"/>
      <c r="F334" s="233" t="s">
        <v>702</v>
      </c>
      <c r="G334" s="73"/>
      <c r="H334" s="73"/>
      <c r="I334" s="190"/>
      <c r="J334" s="73"/>
      <c r="K334" s="73"/>
      <c r="L334" s="71"/>
      <c r="M334" s="234"/>
      <c r="N334" s="46"/>
      <c r="O334" s="46"/>
      <c r="P334" s="46"/>
      <c r="Q334" s="46"/>
      <c r="R334" s="46"/>
      <c r="S334" s="46"/>
      <c r="T334" s="94"/>
      <c r="AT334" s="23" t="s">
        <v>131</v>
      </c>
      <c r="AU334" s="23" t="s">
        <v>79</v>
      </c>
    </row>
    <row r="335" s="11" customFormat="1">
      <c r="B335" s="235"/>
      <c r="C335" s="236"/>
      <c r="D335" s="232" t="s">
        <v>133</v>
      </c>
      <c r="E335" s="237" t="s">
        <v>21</v>
      </c>
      <c r="F335" s="238" t="s">
        <v>134</v>
      </c>
      <c r="G335" s="236"/>
      <c r="H335" s="237" t="s">
        <v>21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133</v>
      </c>
      <c r="AU335" s="244" t="s">
        <v>79</v>
      </c>
      <c r="AV335" s="11" t="s">
        <v>77</v>
      </c>
      <c r="AW335" s="11" t="s">
        <v>33</v>
      </c>
      <c r="AX335" s="11" t="s">
        <v>69</v>
      </c>
      <c r="AY335" s="244" t="s">
        <v>121</v>
      </c>
    </row>
    <row r="336" s="12" customFormat="1">
      <c r="B336" s="245"/>
      <c r="C336" s="246"/>
      <c r="D336" s="232" t="s">
        <v>133</v>
      </c>
      <c r="E336" s="247" t="s">
        <v>21</v>
      </c>
      <c r="F336" s="248" t="s">
        <v>704</v>
      </c>
      <c r="G336" s="246"/>
      <c r="H336" s="249">
        <v>7.4800000000000004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133</v>
      </c>
      <c r="AU336" s="255" t="s">
        <v>79</v>
      </c>
      <c r="AV336" s="12" t="s">
        <v>79</v>
      </c>
      <c r="AW336" s="12" t="s">
        <v>33</v>
      </c>
      <c r="AX336" s="12" t="s">
        <v>69</v>
      </c>
      <c r="AY336" s="255" t="s">
        <v>121</v>
      </c>
    </row>
    <row r="337" s="12" customFormat="1">
      <c r="B337" s="245"/>
      <c r="C337" s="246"/>
      <c r="D337" s="232" t="s">
        <v>133</v>
      </c>
      <c r="E337" s="247" t="s">
        <v>21</v>
      </c>
      <c r="F337" s="248" t="s">
        <v>705</v>
      </c>
      <c r="G337" s="246"/>
      <c r="H337" s="249">
        <v>0.374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AT337" s="255" t="s">
        <v>133</v>
      </c>
      <c r="AU337" s="255" t="s">
        <v>79</v>
      </c>
      <c r="AV337" s="12" t="s">
        <v>79</v>
      </c>
      <c r="AW337" s="12" t="s">
        <v>33</v>
      </c>
      <c r="AX337" s="12" t="s">
        <v>69</v>
      </c>
      <c r="AY337" s="255" t="s">
        <v>121</v>
      </c>
    </row>
    <row r="338" s="13" customFormat="1">
      <c r="B338" s="256"/>
      <c r="C338" s="257"/>
      <c r="D338" s="232" t="s">
        <v>133</v>
      </c>
      <c r="E338" s="258" t="s">
        <v>21</v>
      </c>
      <c r="F338" s="259" t="s">
        <v>137</v>
      </c>
      <c r="G338" s="257"/>
      <c r="H338" s="260">
        <v>7.8540000000000001</v>
      </c>
      <c r="I338" s="261"/>
      <c r="J338" s="257"/>
      <c r="K338" s="257"/>
      <c r="L338" s="262"/>
      <c r="M338" s="263"/>
      <c r="N338" s="264"/>
      <c r="O338" s="264"/>
      <c r="P338" s="264"/>
      <c r="Q338" s="264"/>
      <c r="R338" s="264"/>
      <c r="S338" s="264"/>
      <c r="T338" s="265"/>
      <c r="AT338" s="266" t="s">
        <v>133</v>
      </c>
      <c r="AU338" s="266" t="s">
        <v>79</v>
      </c>
      <c r="AV338" s="13" t="s">
        <v>129</v>
      </c>
      <c r="AW338" s="13" t="s">
        <v>33</v>
      </c>
      <c r="AX338" s="13" t="s">
        <v>77</v>
      </c>
      <c r="AY338" s="266" t="s">
        <v>121</v>
      </c>
    </row>
    <row r="339" s="1" customFormat="1" ht="34.2" customHeight="1">
      <c r="B339" s="45"/>
      <c r="C339" s="267" t="s">
        <v>706</v>
      </c>
      <c r="D339" s="267" t="s">
        <v>138</v>
      </c>
      <c r="E339" s="268" t="s">
        <v>230</v>
      </c>
      <c r="F339" s="269" t="s">
        <v>707</v>
      </c>
      <c r="G339" s="270" t="s">
        <v>238</v>
      </c>
      <c r="H339" s="271">
        <v>11.76</v>
      </c>
      <c r="I339" s="272"/>
      <c r="J339" s="273">
        <f>ROUND(I339*H339,2)</f>
        <v>0</v>
      </c>
      <c r="K339" s="269" t="s">
        <v>21</v>
      </c>
      <c r="L339" s="274"/>
      <c r="M339" s="275" t="s">
        <v>21</v>
      </c>
      <c r="N339" s="276" t="s">
        <v>40</v>
      </c>
      <c r="O339" s="46"/>
      <c r="P339" s="229">
        <f>O339*H339</f>
        <v>0</v>
      </c>
      <c r="Q339" s="229">
        <v>0.13100000000000001</v>
      </c>
      <c r="R339" s="229">
        <f>Q339*H339</f>
        <v>1.5405599999999999</v>
      </c>
      <c r="S339" s="229">
        <v>0</v>
      </c>
      <c r="T339" s="230">
        <f>S339*H339</f>
        <v>0</v>
      </c>
      <c r="AR339" s="23" t="s">
        <v>141</v>
      </c>
      <c r="AT339" s="23" t="s">
        <v>138</v>
      </c>
      <c r="AU339" s="23" t="s">
        <v>79</v>
      </c>
      <c r="AY339" s="23" t="s">
        <v>121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77</v>
      </c>
      <c r="BK339" s="231">
        <f>ROUND(I339*H339,2)</f>
        <v>0</v>
      </c>
      <c r="BL339" s="23" t="s">
        <v>129</v>
      </c>
      <c r="BM339" s="23" t="s">
        <v>708</v>
      </c>
    </row>
    <row r="340" s="1" customFormat="1">
      <c r="B340" s="45"/>
      <c r="C340" s="73"/>
      <c r="D340" s="232" t="s">
        <v>131</v>
      </c>
      <c r="E340" s="73"/>
      <c r="F340" s="233" t="s">
        <v>707</v>
      </c>
      <c r="G340" s="73"/>
      <c r="H340" s="73"/>
      <c r="I340" s="190"/>
      <c r="J340" s="73"/>
      <c r="K340" s="73"/>
      <c r="L340" s="71"/>
      <c r="M340" s="234"/>
      <c r="N340" s="46"/>
      <c r="O340" s="46"/>
      <c r="P340" s="46"/>
      <c r="Q340" s="46"/>
      <c r="R340" s="46"/>
      <c r="S340" s="46"/>
      <c r="T340" s="94"/>
      <c r="AT340" s="23" t="s">
        <v>131</v>
      </c>
      <c r="AU340" s="23" t="s">
        <v>79</v>
      </c>
    </row>
    <row r="341" s="11" customFormat="1">
      <c r="B341" s="235"/>
      <c r="C341" s="236"/>
      <c r="D341" s="232" t="s">
        <v>133</v>
      </c>
      <c r="E341" s="237" t="s">
        <v>21</v>
      </c>
      <c r="F341" s="238" t="s">
        <v>134</v>
      </c>
      <c r="G341" s="236"/>
      <c r="H341" s="237" t="s">
        <v>21</v>
      </c>
      <c r="I341" s="239"/>
      <c r="J341" s="236"/>
      <c r="K341" s="236"/>
      <c r="L341" s="240"/>
      <c r="M341" s="241"/>
      <c r="N341" s="242"/>
      <c r="O341" s="242"/>
      <c r="P341" s="242"/>
      <c r="Q341" s="242"/>
      <c r="R341" s="242"/>
      <c r="S341" s="242"/>
      <c r="T341" s="243"/>
      <c r="AT341" s="244" t="s">
        <v>133</v>
      </c>
      <c r="AU341" s="244" t="s">
        <v>79</v>
      </c>
      <c r="AV341" s="11" t="s">
        <v>77</v>
      </c>
      <c r="AW341" s="11" t="s">
        <v>33</v>
      </c>
      <c r="AX341" s="11" t="s">
        <v>69</v>
      </c>
      <c r="AY341" s="244" t="s">
        <v>121</v>
      </c>
    </row>
    <row r="342" s="12" customFormat="1">
      <c r="B342" s="245"/>
      <c r="C342" s="246"/>
      <c r="D342" s="232" t="s">
        <v>133</v>
      </c>
      <c r="E342" s="247" t="s">
        <v>21</v>
      </c>
      <c r="F342" s="248" t="s">
        <v>429</v>
      </c>
      <c r="G342" s="246"/>
      <c r="H342" s="249">
        <v>11.199999999999999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133</v>
      </c>
      <c r="AU342" s="255" t="s">
        <v>79</v>
      </c>
      <c r="AV342" s="12" t="s">
        <v>79</v>
      </c>
      <c r="AW342" s="12" t="s">
        <v>33</v>
      </c>
      <c r="AX342" s="12" t="s">
        <v>69</v>
      </c>
      <c r="AY342" s="255" t="s">
        <v>121</v>
      </c>
    </row>
    <row r="343" s="12" customFormat="1">
      <c r="B343" s="245"/>
      <c r="C343" s="246"/>
      <c r="D343" s="232" t="s">
        <v>133</v>
      </c>
      <c r="E343" s="247" t="s">
        <v>21</v>
      </c>
      <c r="F343" s="248" t="s">
        <v>709</v>
      </c>
      <c r="G343" s="246"/>
      <c r="H343" s="249">
        <v>0.56000000000000005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AT343" s="255" t="s">
        <v>133</v>
      </c>
      <c r="AU343" s="255" t="s">
        <v>79</v>
      </c>
      <c r="AV343" s="12" t="s">
        <v>79</v>
      </c>
      <c r="AW343" s="12" t="s">
        <v>33</v>
      </c>
      <c r="AX343" s="12" t="s">
        <v>69</v>
      </c>
      <c r="AY343" s="255" t="s">
        <v>121</v>
      </c>
    </row>
    <row r="344" s="13" customFormat="1">
      <c r="B344" s="256"/>
      <c r="C344" s="257"/>
      <c r="D344" s="232" t="s">
        <v>133</v>
      </c>
      <c r="E344" s="258" t="s">
        <v>21</v>
      </c>
      <c r="F344" s="259" t="s">
        <v>137</v>
      </c>
      <c r="G344" s="257"/>
      <c r="H344" s="260">
        <v>11.76</v>
      </c>
      <c r="I344" s="261"/>
      <c r="J344" s="257"/>
      <c r="K344" s="257"/>
      <c r="L344" s="262"/>
      <c r="M344" s="263"/>
      <c r="N344" s="264"/>
      <c r="O344" s="264"/>
      <c r="P344" s="264"/>
      <c r="Q344" s="264"/>
      <c r="R344" s="264"/>
      <c r="S344" s="264"/>
      <c r="T344" s="265"/>
      <c r="AT344" s="266" t="s">
        <v>133</v>
      </c>
      <c r="AU344" s="266" t="s">
        <v>79</v>
      </c>
      <c r="AV344" s="13" t="s">
        <v>129</v>
      </c>
      <c r="AW344" s="13" t="s">
        <v>33</v>
      </c>
      <c r="AX344" s="13" t="s">
        <v>77</v>
      </c>
      <c r="AY344" s="266" t="s">
        <v>121</v>
      </c>
    </row>
    <row r="345" s="1" customFormat="1" ht="22.8" customHeight="1">
      <c r="B345" s="45"/>
      <c r="C345" s="220" t="s">
        <v>710</v>
      </c>
      <c r="D345" s="220" t="s">
        <v>124</v>
      </c>
      <c r="E345" s="221" t="s">
        <v>711</v>
      </c>
      <c r="F345" s="222" t="s">
        <v>712</v>
      </c>
      <c r="G345" s="223" t="s">
        <v>238</v>
      </c>
      <c r="H345" s="224">
        <v>537.46000000000004</v>
      </c>
      <c r="I345" s="225"/>
      <c r="J345" s="226">
        <f>ROUND(I345*H345,2)</f>
        <v>0</v>
      </c>
      <c r="K345" s="222" t="s">
        <v>128</v>
      </c>
      <c r="L345" s="71"/>
      <c r="M345" s="227" t="s">
        <v>21</v>
      </c>
      <c r="N345" s="228" t="s">
        <v>40</v>
      </c>
      <c r="O345" s="46"/>
      <c r="P345" s="229">
        <f>O345*H345</f>
        <v>0</v>
      </c>
      <c r="Q345" s="229">
        <v>0.084250000000000005</v>
      </c>
      <c r="R345" s="229">
        <f>Q345*H345</f>
        <v>45.281005000000008</v>
      </c>
      <c r="S345" s="229">
        <v>0</v>
      </c>
      <c r="T345" s="230">
        <f>S345*H345</f>
        <v>0</v>
      </c>
      <c r="AR345" s="23" t="s">
        <v>129</v>
      </c>
      <c r="AT345" s="23" t="s">
        <v>124</v>
      </c>
      <c r="AU345" s="23" t="s">
        <v>79</v>
      </c>
      <c r="AY345" s="23" t="s">
        <v>121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77</v>
      </c>
      <c r="BK345" s="231">
        <f>ROUND(I345*H345,2)</f>
        <v>0</v>
      </c>
      <c r="BL345" s="23" t="s">
        <v>129</v>
      </c>
      <c r="BM345" s="23" t="s">
        <v>713</v>
      </c>
    </row>
    <row r="346" s="1" customFormat="1">
      <c r="B346" s="45"/>
      <c r="C346" s="73"/>
      <c r="D346" s="232" t="s">
        <v>131</v>
      </c>
      <c r="E346" s="73"/>
      <c r="F346" s="233" t="s">
        <v>714</v>
      </c>
      <c r="G346" s="73"/>
      <c r="H346" s="73"/>
      <c r="I346" s="190"/>
      <c r="J346" s="73"/>
      <c r="K346" s="73"/>
      <c r="L346" s="71"/>
      <c r="M346" s="234"/>
      <c r="N346" s="46"/>
      <c r="O346" s="46"/>
      <c r="P346" s="46"/>
      <c r="Q346" s="46"/>
      <c r="R346" s="46"/>
      <c r="S346" s="46"/>
      <c r="T346" s="94"/>
      <c r="AT346" s="23" t="s">
        <v>131</v>
      </c>
      <c r="AU346" s="23" t="s">
        <v>79</v>
      </c>
    </row>
    <row r="347" s="11" customFormat="1">
      <c r="B347" s="235"/>
      <c r="C347" s="236"/>
      <c r="D347" s="232" t="s">
        <v>133</v>
      </c>
      <c r="E347" s="237" t="s">
        <v>21</v>
      </c>
      <c r="F347" s="238" t="s">
        <v>715</v>
      </c>
      <c r="G347" s="236"/>
      <c r="H347" s="237" t="s">
        <v>21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133</v>
      </c>
      <c r="AU347" s="244" t="s">
        <v>79</v>
      </c>
      <c r="AV347" s="11" t="s">
        <v>77</v>
      </c>
      <c r="AW347" s="11" t="s">
        <v>33</v>
      </c>
      <c r="AX347" s="11" t="s">
        <v>69</v>
      </c>
      <c r="AY347" s="244" t="s">
        <v>121</v>
      </c>
    </row>
    <row r="348" s="12" customFormat="1">
      <c r="B348" s="245"/>
      <c r="C348" s="246"/>
      <c r="D348" s="232" t="s">
        <v>133</v>
      </c>
      <c r="E348" s="247" t="s">
        <v>21</v>
      </c>
      <c r="F348" s="248" t="s">
        <v>419</v>
      </c>
      <c r="G348" s="246"/>
      <c r="H348" s="249">
        <v>502.69999999999999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AT348" s="255" t="s">
        <v>133</v>
      </c>
      <c r="AU348" s="255" t="s">
        <v>79</v>
      </c>
      <c r="AV348" s="12" t="s">
        <v>79</v>
      </c>
      <c r="AW348" s="12" t="s">
        <v>33</v>
      </c>
      <c r="AX348" s="12" t="s">
        <v>69</v>
      </c>
      <c r="AY348" s="255" t="s">
        <v>121</v>
      </c>
    </row>
    <row r="349" s="12" customFormat="1">
      <c r="B349" s="245"/>
      <c r="C349" s="246"/>
      <c r="D349" s="232" t="s">
        <v>133</v>
      </c>
      <c r="E349" s="247" t="s">
        <v>21</v>
      </c>
      <c r="F349" s="248" t="s">
        <v>424</v>
      </c>
      <c r="G349" s="246"/>
      <c r="H349" s="249">
        <v>14.6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AT349" s="255" t="s">
        <v>133</v>
      </c>
      <c r="AU349" s="255" t="s">
        <v>79</v>
      </c>
      <c r="AV349" s="12" t="s">
        <v>79</v>
      </c>
      <c r="AW349" s="12" t="s">
        <v>33</v>
      </c>
      <c r="AX349" s="12" t="s">
        <v>69</v>
      </c>
      <c r="AY349" s="255" t="s">
        <v>121</v>
      </c>
    </row>
    <row r="350" s="12" customFormat="1">
      <c r="B350" s="245"/>
      <c r="C350" s="246"/>
      <c r="D350" s="232" t="s">
        <v>133</v>
      </c>
      <c r="E350" s="247" t="s">
        <v>21</v>
      </c>
      <c r="F350" s="248" t="s">
        <v>430</v>
      </c>
      <c r="G350" s="246"/>
      <c r="H350" s="249">
        <v>15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AT350" s="255" t="s">
        <v>133</v>
      </c>
      <c r="AU350" s="255" t="s">
        <v>79</v>
      </c>
      <c r="AV350" s="12" t="s">
        <v>79</v>
      </c>
      <c r="AW350" s="12" t="s">
        <v>33</v>
      </c>
      <c r="AX350" s="12" t="s">
        <v>69</v>
      </c>
      <c r="AY350" s="255" t="s">
        <v>121</v>
      </c>
    </row>
    <row r="351" s="12" customFormat="1">
      <c r="B351" s="245"/>
      <c r="C351" s="246"/>
      <c r="D351" s="232" t="s">
        <v>133</v>
      </c>
      <c r="E351" s="247" t="s">
        <v>21</v>
      </c>
      <c r="F351" s="248" t="s">
        <v>716</v>
      </c>
      <c r="G351" s="246"/>
      <c r="H351" s="249">
        <v>5.1600000000000001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133</v>
      </c>
      <c r="AU351" s="255" t="s">
        <v>79</v>
      </c>
      <c r="AV351" s="12" t="s">
        <v>79</v>
      </c>
      <c r="AW351" s="12" t="s">
        <v>33</v>
      </c>
      <c r="AX351" s="12" t="s">
        <v>69</v>
      </c>
      <c r="AY351" s="255" t="s">
        <v>121</v>
      </c>
    </row>
    <row r="352" s="13" customFormat="1">
      <c r="B352" s="256"/>
      <c r="C352" s="257"/>
      <c r="D352" s="232" t="s">
        <v>133</v>
      </c>
      <c r="E352" s="258" t="s">
        <v>21</v>
      </c>
      <c r="F352" s="259" t="s">
        <v>137</v>
      </c>
      <c r="G352" s="257"/>
      <c r="H352" s="260">
        <v>537.46000000000004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AT352" s="266" t="s">
        <v>133</v>
      </c>
      <c r="AU352" s="266" t="s">
        <v>79</v>
      </c>
      <c r="AV352" s="13" t="s">
        <v>129</v>
      </c>
      <c r="AW352" s="13" t="s">
        <v>33</v>
      </c>
      <c r="AX352" s="13" t="s">
        <v>77</v>
      </c>
      <c r="AY352" s="266" t="s">
        <v>121</v>
      </c>
    </row>
    <row r="353" s="1" customFormat="1" ht="14.4" customHeight="1">
      <c r="B353" s="45"/>
      <c r="C353" s="267" t="s">
        <v>436</v>
      </c>
      <c r="D353" s="267" t="s">
        <v>138</v>
      </c>
      <c r="E353" s="268" t="s">
        <v>717</v>
      </c>
      <c r="F353" s="269" t="s">
        <v>718</v>
      </c>
      <c r="G353" s="270" t="s">
        <v>238</v>
      </c>
      <c r="H353" s="271">
        <v>527.83500000000004</v>
      </c>
      <c r="I353" s="272"/>
      <c r="J353" s="273">
        <f>ROUND(I353*H353,2)</f>
        <v>0</v>
      </c>
      <c r="K353" s="269" t="s">
        <v>128</v>
      </c>
      <c r="L353" s="274"/>
      <c r="M353" s="275" t="s">
        <v>21</v>
      </c>
      <c r="N353" s="276" t="s">
        <v>40</v>
      </c>
      <c r="O353" s="46"/>
      <c r="P353" s="229">
        <f>O353*H353</f>
        <v>0</v>
      </c>
      <c r="Q353" s="229">
        <v>0.13100000000000001</v>
      </c>
      <c r="R353" s="229">
        <f>Q353*H353</f>
        <v>69.146385000000009</v>
      </c>
      <c r="S353" s="229">
        <v>0</v>
      </c>
      <c r="T353" s="230">
        <f>S353*H353</f>
        <v>0</v>
      </c>
      <c r="AR353" s="23" t="s">
        <v>141</v>
      </c>
      <c r="AT353" s="23" t="s">
        <v>138</v>
      </c>
      <c r="AU353" s="23" t="s">
        <v>79</v>
      </c>
      <c r="AY353" s="23" t="s">
        <v>121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77</v>
      </c>
      <c r="BK353" s="231">
        <f>ROUND(I353*H353,2)</f>
        <v>0</v>
      </c>
      <c r="BL353" s="23" t="s">
        <v>129</v>
      </c>
      <c r="BM353" s="23" t="s">
        <v>719</v>
      </c>
    </row>
    <row r="354" s="1" customFormat="1">
      <c r="B354" s="45"/>
      <c r="C354" s="73"/>
      <c r="D354" s="232" t="s">
        <v>131</v>
      </c>
      <c r="E354" s="73"/>
      <c r="F354" s="233" t="s">
        <v>718</v>
      </c>
      <c r="G354" s="73"/>
      <c r="H354" s="73"/>
      <c r="I354" s="190"/>
      <c r="J354" s="73"/>
      <c r="K354" s="73"/>
      <c r="L354" s="71"/>
      <c r="M354" s="234"/>
      <c r="N354" s="46"/>
      <c r="O354" s="46"/>
      <c r="P354" s="46"/>
      <c r="Q354" s="46"/>
      <c r="R354" s="46"/>
      <c r="S354" s="46"/>
      <c r="T354" s="94"/>
      <c r="AT354" s="23" t="s">
        <v>131</v>
      </c>
      <c r="AU354" s="23" t="s">
        <v>79</v>
      </c>
    </row>
    <row r="355" s="11" customFormat="1">
      <c r="B355" s="235"/>
      <c r="C355" s="236"/>
      <c r="D355" s="232" t="s">
        <v>133</v>
      </c>
      <c r="E355" s="237" t="s">
        <v>21</v>
      </c>
      <c r="F355" s="238" t="s">
        <v>715</v>
      </c>
      <c r="G355" s="236"/>
      <c r="H355" s="237" t="s">
        <v>21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AT355" s="244" t="s">
        <v>133</v>
      </c>
      <c r="AU355" s="244" t="s">
        <v>79</v>
      </c>
      <c r="AV355" s="11" t="s">
        <v>77</v>
      </c>
      <c r="AW355" s="11" t="s">
        <v>33</v>
      </c>
      <c r="AX355" s="11" t="s">
        <v>69</v>
      </c>
      <c r="AY355" s="244" t="s">
        <v>121</v>
      </c>
    </row>
    <row r="356" s="12" customFormat="1">
      <c r="B356" s="245"/>
      <c r="C356" s="246"/>
      <c r="D356" s="232" t="s">
        <v>133</v>
      </c>
      <c r="E356" s="247" t="s">
        <v>21</v>
      </c>
      <c r="F356" s="248" t="s">
        <v>419</v>
      </c>
      <c r="G356" s="246"/>
      <c r="H356" s="249">
        <v>502.69999999999999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AT356" s="255" t="s">
        <v>133</v>
      </c>
      <c r="AU356" s="255" t="s">
        <v>79</v>
      </c>
      <c r="AV356" s="12" t="s">
        <v>79</v>
      </c>
      <c r="AW356" s="12" t="s">
        <v>33</v>
      </c>
      <c r="AX356" s="12" t="s">
        <v>69</v>
      </c>
      <c r="AY356" s="255" t="s">
        <v>121</v>
      </c>
    </row>
    <row r="357" s="12" customFormat="1">
      <c r="B357" s="245"/>
      <c r="C357" s="246"/>
      <c r="D357" s="232" t="s">
        <v>133</v>
      </c>
      <c r="E357" s="247" t="s">
        <v>21</v>
      </c>
      <c r="F357" s="248" t="s">
        <v>720</v>
      </c>
      <c r="G357" s="246"/>
      <c r="H357" s="249">
        <v>25.135000000000002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AT357" s="255" t="s">
        <v>133</v>
      </c>
      <c r="AU357" s="255" t="s">
        <v>79</v>
      </c>
      <c r="AV357" s="12" t="s">
        <v>79</v>
      </c>
      <c r="AW357" s="12" t="s">
        <v>33</v>
      </c>
      <c r="AX357" s="12" t="s">
        <v>69</v>
      </c>
      <c r="AY357" s="255" t="s">
        <v>121</v>
      </c>
    </row>
    <row r="358" s="13" customFormat="1">
      <c r="B358" s="256"/>
      <c r="C358" s="257"/>
      <c r="D358" s="232" t="s">
        <v>133</v>
      </c>
      <c r="E358" s="258" t="s">
        <v>21</v>
      </c>
      <c r="F358" s="259" t="s">
        <v>137</v>
      </c>
      <c r="G358" s="257"/>
      <c r="H358" s="260">
        <v>527.83500000000004</v>
      </c>
      <c r="I358" s="261"/>
      <c r="J358" s="257"/>
      <c r="K358" s="257"/>
      <c r="L358" s="262"/>
      <c r="M358" s="263"/>
      <c r="N358" s="264"/>
      <c r="O358" s="264"/>
      <c r="P358" s="264"/>
      <c r="Q358" s="264"/>
      <c r="R358" s="264"/>
      <c r="S358" s="264"/>
      <c r="T358" s="265"/>
      <c r="AT358" s="266" t="s">
        <v>133</v>
      </c>
      <c r="AU358" s="266" t="s">
        <v>79</v>
      </c>
      <c r="AV358" s="13" t="s">
        <v>129</v>
      </c>
      <c r="AW358" s="13" t="s">
        <v>33</v>
      </c>
      <c r="AX358" s="13" t="s">
        <v>77</v>
      </c>
      <c r="AY358" s="266" t="s">
        <v>121</v>
      </c>
    </row>
    <row r="359" s="1" customFormat="1" ht="22.8" customHeight="1">
      <c r="B359" s="45"/>
      <c r="C359" s="267" t="s">
        <v>721</v>
      </c>
      <c r="D359" s="267" t="s">
        <v>138</v>
      </c>
      <c r="E359" s="268" t="s">
        <v>722</v>
      </c>
      <c r="F359" s="269" t="s">
        <v>723</v>
      </c>
      <c r="G359" s="270" t="s">
        <v>238</v>
      </c>
      <c r="H359" s="271">
        <v>15.33</v>
      </c>
      <c r="I359" s="272"/>
      <c r="J359" s="273">
        <f>ROUND(I359*H359,2)</f>
        <v>0</v>
      </c>
      <c r="K359" s="269" t="s">
        <v>128</v>
      </c>
      <c r="L359" s="274"/>
      <c r="M359" s="275" t="s">
        <v>21</v>
      </c>
      <c r="N359" s="276" t="s">
        <v>40</v>
      </c>
      <c r="O359" s="46"/>
      <c r="P359" s="229">
        <f>O359*H359</f>
        <v>0</v>
      </c>
      <c r="Q359" s="229">
        <v>0.13100000000000001</v>
      </c>
      <c r="R359" s="229">
        <f>Q359*H359</f>
        <v>2.0082300000000002</v>
      </c>
      <c r="S359" s="229">
        <v>0</v>
      </c>
      <c r="T359" s="230">
        <f>S359*H359</f>
        <v>0</v>
      </c>
      <c r="AR359" s="23" t="s">
        <v>141</v>
      </c>
      <c r="AT359" s="23" t="s">
        <v>138</v>
      </c>
      <c r="AU359" s="23" t="s">
        <v>79</v>
      </c>
      <c r="AY359" s="23" t="s">
        <v>121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23" t="s">
        <v>77</v>
      </c>
      <c r="BK359" s="231">
        <f>ROUND(I359*H359,2)</f>
        <v>0</v>
      </c>
      <c r="BL359" s="23" t="s">
        <v>129</v>
      </c>
      <c r="BM359" s="23" t="s">
        <v>724</v>
      </c>
    </row>
    <row r="360" s="1" customFormat="1">
      <c r="B360" s="45"/>
      <c r="C360" s="73"/>
      <c r="D360" s="232" t="s">
        <v>131</v>
      </c>
      <c r="E360" s="73"/>
      <c r="F360" s="233" t="s">
        <v>723</v>
      </c>
      <c r="G360" s="73"/>
      <c r="H360" s="73"/>
      <c r="I360" s="190"/>
      <c r="J360" s="73"/>
      <c r="K360" s="73"/>
      <c r="L360" s="71"/>
      <c r="M360" s="234"/>
      <c r="N360" s="46"/>
      <c r="O360" s="46"/>
      <c r="P360" s="46"/>
      <c r="Q360" s="46"/>
      <c r="R360" s="46"/>
      <c r="S360" s="46"/>
      <c r="T360" s="94"/>
      <c r="AT360" s="23" t="s">
        <v>131</v>
      </c>
      <c r="AU360" s="23" t="s">
        <v>79</v>
      </c>
    </row>
    <row r="361" s="11" customFormat="1">
      <c r="B361" s="235"/>
      <c r="C361" s="236"/>
      <c r="D361" s="232" t="s">
        <v>133</v>
      </c>
      <c r="E361" s="237" t="s">
        <v>21</v>
      </c>
      <c r="F361" s="238" t="s">
        <v>134</v>
      </c>
      <c r="G361" s="236"/>
      <c r="H361" s="237" t="s">
        <v>21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AT361" s="244" t="s">
        <v>133</v>
      </c>
      <c r="AU361" s="244" t="s">
        <v>79</v>
      </c>
      <c r="AV361" s="11" t="s">
        <v>77</v>
      </c>
      <c r="AW361" s="11" t="s">
        <v>33</v>
      </c>
      <c r="AX361" s="11" t="s">
        <v>69</v>
      </c>
      <c r="AY361" s="244" t="s">
        <v>121</v>
      </c>
    </row>
    <row r="362" s="12" customFormat="1">
      <c r="B362" s="245"/>
      <c r="C362" s="246"/>
      <c r="D362" s="232" t="s">
        <v>133</v>
      </c>
      <c r="E362" s="247" t="s">
        <v>21</v>
      </c>
      <c r="F362" s="248" t="s">
        <v>424</v>
      </c>
      <c r="G362" s="246"/>
      <c r="H362" s="249">
        <v>14.6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133</v>
      </c>
      <c r="AU362" s="255" t="s">
        <v>79</v>
      </c>
      <c r="AV362" s="12" t="s">
        <v>79</v>
      </c>
      <c r="AW362" s="12" t="s">
        <v>33</v>
      </c>
      <c r="AX362" s="12" t="s">
        <v>69</v>
      </c>
      <c r="AY362" s="255" t="s">
        <v>121</v>
      </c>
    </row>
    <row r="363" s="12" customFormat="1">
      <c r="B363" s="245"/>
      <c r="C363" s="246"/>
      <c r="D363" s="232" t="s">
        <v>133</v>
      </c>
      <c r="E363" s="247" t="s">
        <v>21</v>
      </c>
      <c r="F363" s="248" t="s">
        <v>725</v>
      </c>
      <c r="G363" s="246"/>
      <c r="H363" s="249">
        <v>0.72999999999999998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AT363" s="255" t="s">
        <v>133</v>
      </c>
      <c r="AU363" s="255" t="s">
        <v>79</v>
      </c>
      <c r="AV363" s="12" t="s">
        <v>79</v>
      </c>
      <c r="AW363" s="12" t="s">
        <v>33</v>
      </c>
      <c r="AX363" s="12" t="s">
        <v>69</v>
      </c>
      <c r="AY363" s="255" t="s">
        <v>121</v>
      </c>
    </row>
    <row r="364" s="13" customFormat="1">
      <c r="B364" s="256"/>
      <c r="C364" s="257"/>
      <c r="D364" s="232" t="s">
        <v>133</v>
      </c>
      <c r="E364" s="258" t="s">
        <v>21</v>
      </c>
      <c r="F364" s="259" t="s">
        <v>137</v>
      </c>
      <c r="G364" s="257"/>
      <c r="H364" s="260">
        <v>15.33</v>
      </c>
      <c r="I364" s="261"/>
      <c r="J364" s="257"/>
      <c r="K364" s="257"/>
      <c r="L364" s="262"/>
      <c r="M364" s="263"/>
      <c r="N364" s="264"/>
      <c r="O364" s="264"/>
      <c r="P364" s="264"/>
      <c r="Q364" s="264"/>
      <c r="R364" s="264"/>
      <c r="S364" s="264"/>
      <c r="T364" s="265"/>
      <c r="AT364" s="266" t="s">
        <v>133</v>
      </c>
      <c r="AU364" s="266" t="s">
        <v>79</v>
      </c>
      <c r="AV364" s="13" t="s">
        <v>129</v>
      </c>
      <c r="AW364" s="13" t="s">
        <v>33</v>
      </c>
      <c r="AX364" s="13" t="s">
        <v>77</v>
      </c>
      <c r="AY364" s="266" t="s">
        <v>121</v>
      </c>
    </row>
    <row r="365" s="1" customFormat="1" ht="14.4" customHeight="1">
      <c r="B365" s="45"/>
      <c r="C365" s="267" t="s">
        <v>726</v>
      </c>
      <c r="D365" s="267" t="s">
        <v>138</v>
      </c>
      <c r="E365" s="268" t="s">
        <v>727</v>
      </c>
      <c r="F365" s="269" t="s">
        <v>728</v>
      </c>
      <c r="G365" s="270" t="s">
        <v>238</v>
      </c>
      <c r="H365" s="271">
        <v>15.75</v>
      </c>
      <c r="I365" s="272"/>
      <c r="J365" s="273">
        <f>ROUND(I365*H365,2)</f>
        <v>0</v>
      </c>
      <c r="K365" s="269" t="s">
        <v>128</v>
      </c>
      <c r="L365" s="274"/>
      <c r="M365" s="275" t="s">
        <v>21</v>
      </c>
      <c r="N365" s="276" t="s">
        <v>40</v>
      </c>
      <c r="O365" s="46"/>
      <c r="P365" s="229">
        <f>O365*H365</f>
        <v>0</v>
      </c>
      <c r="Q365" s="229">
        <v>0.13100000000000001</v>
      </c>
      <c r="R365" s="229">
        <f>Q365*H365</f>
        <v>2.06325</v>
      </c>
      <c r="S365" s="229">
        <v>0</v>
      </c>
      <c r="T365" s="230">
        <f>S365*H365</f>
        <v>0</v>
      </c>
      <c r="AR365" s="23" t="s">
        <v>141</v>
      </c>
      <c r="AT365" s="23" t="s">
        <v>138</v>
      </c>
      <c r="AU365" s="23" t="s">
        <v>79</v>
      </c>
      <c r="AY365" s="23" t="s">
        <v>121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77</v>
      </c>
      <c r="BK365" s="231">
        <f>ROUND(I365*H365,2)</f>
        <v>0</v>
      </c>
      <c r="BL365" s="23" t="s">
        <v>129</v>
      </c>
      <c r="BM365" s="23" t="s">
        <v>729</v>
      </c>
    </row>
    <row r="366" s="1" customFormat="1">
      <c r="B366" s="45"/>
      <c r="C366" s="73"/>
      <c r="D366" s="232" t="s">
        <v>131</v>
      </c>
      <c r="E366" s="73"/>
      <c r="F366" s="233" t="s">
        <v>728</v>
      </c>
      <c r="G366" s="73"/>
      <c r="H366" s="73"/>
      <c r="I366" s="190"/>
      <c r="J366" s="73"/>
      <c r="K366" s="73"/>
      <c r="L366" s="71"/>
      <c r="M366" s="234"/>
      <c r="N366" s="46"/>
      <c r="O366" s="46"/>
      <c r="P366" s="46"/>
      <c r="Q366" s="46"/>
      <c r="R366" s="46"/>
      <c r="S366" s="46"/>
      <c r="T366" s="94"/>
      <c r="AT366" s="23" t="s">
        <v>131</v>
      </c>
      <c r="AU366" s="23" t="s">
        <v>79</v>
      </c>
    </row>
    <row r="367" s="11" customFormat="1">
      <c r="B367" s="235"/>
      <c r="C367" s="236"/>
      <c r="D367" s="232" t="s">
        <v>133</v>
      </c>
      <c r="E367" s="237" t="s">
        <v>21</v>
      </c>
      <c r="F367" s="238" t="s">
        <v>134</v>
      </c>
      <c r="G367" s="236"/>
      <c r="H367" s="237" t="s">
        <v>21</v>
      </c>
      <c r="I367" s="239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AT367" s="244" t="s">
        <v>133</v>
      </c>
      <c r="AU367" s="244" t="s">
        <v>79</v>
      </c>
      <c r="AV367" s="11" t="s">
        <v>77</v>
      </c>
      <c r="AW367" s="11" t="s">
        <v>33</v>
      </c>
      <c r="AX367" s="11" t="s">
        <v>69</v>
      </c>
      <c r="AY367" s="244" t="s">
        <v>121</v>
      </c>
    </row>
    <row r="368" s="12" customFormat="1">
      <c r="B368" s="245"/>
      <c r="C368" s="246"/>
      <c r="D368" s="232" t="s">
        <v>133</v>
      </c>
      <c r="E368" s="247" t="s">
        <v>21</v>
      </c>
      <c r="F368" s="248" t="s">
        <v>430</v>
      </c>
      <c r="G368" s="246"/>
      <c r="H368" s="249">
        <v>15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AT368" s="255" t="s">
        <v>133</v>
      </c>
      <c r="AU368" s="255" t="s">
        <v>79</v>
      </c>
      <c r="AV368" s="12" t="s">
        <v>79</v>
      </c>
      <c r="AW368" s="12" t="s">
        <v>33</v>
      </c>
      <c r="AX368" s="12" t="s">
        <v>69</v>
      </c>
      <c r="AY368" s="255" t="s">
        <v>121</v>
      </c>
    </row>
    <row r="369" s="12" customFormat="1">
      <c r="B369" s="245"/>
      <c r="C369" s="246"/>
      <c r="D369" s="232" t="s">
        <v>133</v>
      </c>
      <c r="E369" s="247" t="s">
        <v>21</v>
      </c>
      <c r="F369" s="248" t="s">
        <v>730</v>
      </c>
      <c r="G369" s="246"/>
      <c r="H369" s="249">
        <v>0.75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AT369" s="255" t="s">
        <v>133</v>
      </c>
      <c r="AU369" s="255" t="s">
        <v>79</v>
      </c>
      <c r="AV369" s="12" t="s">
        <v>79</v>
      </c>
      <c r="AW369" s="12" t="s">
        <v>33</v>
      </c>
      <c r="AX369" s="12" t="s">
        <v>69</v>
      </c>
      <c r="AY369" s="255" t="s">
        <v>121</v>
      </c>
    </row>
    <row r="370" s="13" customFormat="1">
      <c r="B370" s="256"/>
      <c r="C370" s="257"/>
      <c r="D370" s="232" t="s">
        <v>133</v>
      </c>
      <c r="E370" s="258" t="s">
        <v>21</v>
      </c>
      <c r="F370" s="259" t="s">
        <v>137</v>
      </c>
      <c r="G370" s="257"/>
      <c r="H370" s="260">
        <v>15.75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AT370" s="266" t="s">
        <v>133</v>
      </c>
      <c r="AU370" s="266" t="s">
        <v>79</v>
      </c>
      <c r="AV370" s="13" t="s">
        <v>129</v>
      </c>
      <c r="AW370" s="13" t="s">
        <v>33</v>
      </c>
      <c r="AX370" s="13" t="s">
        <v>77</v>
      </c>
      <c r="AY370" s="266" t="s">
        <v>121</v>
      </c>
    </row>
    <row r="371" s="1" customFormat="1" ht="14.4" customHeight="1">
      <c r="B371" s="45"/>
      <c r="C371" s="267" t="s">
        <v>731</v>
      </c>
      <c r="D371" s="267" t="s">
        <v>138</v>
      </c>
      <c r="E371" s="268" t="s">
        <v>732</v>
      </c>
      <c r="F371" s="269" t="s">
        <v>733</v>
      </c>
      <c r="G371" s="270" t="s">
        <v>238</v>
      </c>
      <c r="H371" s="271">
        <v>5.4180000000000001</v>
      </c>
      <c r="I371" s="272"/>
      <c r="J371" s="273">
        <f>ROUND(I371*H371,2)</f>
        <v>0</v>
      </c>
      <c r="K371" s="269" t="s">
        <v>21</v>
      </c>
      <c r="L371" s="274"/>
      <c r="M371" s="275" t="s">
        <v>21</v>
      </c>
      <c r="N371" s="276" t="s">
        <v>40</v>
      </c>
      <c r="O371" s="46"/>
      <c r="P371" s="229">
        <f>O371*H371</f>
        <v>0</v>
      </c>
      <c r="Q371" s="229">
        <v>0.13700000000000001</v>
      </c>
      <c r="R371" s="229">
        <f>Q371*H371</f>
        <v>0.74226600000000009</v>
      </c>
      <c r="S371" s="229">
        <v>0</v>
      </c>
      <c r="T371" s="230">
        <f>S371*H371</f>
        <v>0</v>
      </c>
      <c r="AR371" s="23" t="s">
        <v>141</v>
      </c>
      <c r="AT371" s="23" t="s">
        <v>138</v>
      </c>
      <c r="AU371" s="23" t="s">
        <v>79</v>
      </c>
      <c r="AY371" s="23" t="s">
        <v>121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77</v>
      </c>
      <c r="BK371" s="231">
        <f>ROUND(I371*H371,2)</f>
        <v>0</v>
      </c>
      <c r="BL371" s="23" t="s">
        <v>129</v>
      </c>
      <c r="BM371" s="23" t="s">
        <v>734</v>
      </c>
    </row>
    <row r="372" s="1" customFormat="1">
      <c r="B372" s="45"/>
      <c r="C372" s="73"/>
      <c r="D372" s="232" t="s">
        <v>131</v>
      </c>
      <c r="E372" s="73"/>
      <c r="F372" s="233" t="s">
        <v>733</v>
      </c>
      <c r="G372" s="73"/>
      <c r="H372" s="73"/>
      <c r="I372" s="190"/>
      <c r="J372" s="73"/>
      <c r="K372" s="73"/>
      <c r="L372" s="71"/>
      <c r="M372" s="234"/>
      <c r="N372" s="46"/>
      <c r="O372" s="46"/>
      <c r="P372" s="46"/>
      <c r="Q372" s="46"/>
      <c r="R372" s="46"/>
      <c r="S372" s="46"/>
      <c r="T372" s="94"/>
      <c r="AT372" s="23" t="s">
        <v>131</v>
      </c>
      <c r="AU372" s="23" t="s">
        <v>79</v>
      </c>
    </row>
    <row r="373" s="11" customFormat="1">
      <c r="B373" s="235"/>
      <c r="C373" s="236"/>
      <c r="D373" s="232" t="s">
        <v>133</v>
      </c>
      <c r="E373" s="237" t="s">
        <v>21</v>
      </c>
      <c r="F373" s="238" t="s">
        <v>134</v>
      </c>
      <c r="G373" s="236"/>
      <c r="H373" s="237" t="s">
        <v>21</v>
      </c>
      <c r="I373" s="239"/>
      <c r="J373" s="236"/>
      <c r="K373" s="236"/>
      <c r="L373" s="240"/>
      <c r="M373" s="241"/>
      <c r="N373" s="242"/>
      <c r="O373" s="242"/>
      <c r="P373" s="242"/>
      <c r="Q373" s="242"/>
      <c r="R373" s="242"/>
      <c r="S373" s="242"/>
      <c r="T373" s="243"/>
      <c r="AT373" s="244" t="s">
        <v>133</v>
      </c>
      <c r="AU373" s="244" t="s">
        <v>79</v>
      </c>
      <c r="AV373" s="11" t="s">
        <v>77</v>
      </c>
      <c r="AW373" s="11" t="s">
        <v>33</v>
      </c>
      <c r="AX373" s="11" t="s">
        <v>69</v>
      </c>
      <c r="AY373" s="244" t="s">
        <v>121</v>
      </c>
    </row>
    <row r="374" s="12" customFormat="1">
      <c r="B374" s="245"/>
      <c r="C374" s="246"/>
      <c r="D374" s="232" t="s">
        <v>133</v>
      </c>
      <c r="E374" s="247" t="s">
        <v>21</v>
      </c>
      <c r="F374" s="248" t="s">
        <v>735</v>
      </c>
      <c r="G374" s="246"/>
      <c r="H374" s="249">
        <v>5.1600000000000001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AT374" s="255" t="s">
        <v>133</v>
      </c>
      <c r="AU374" s="255" t="s">
        <v>79</v>
      </c>
      <c r="AV374" s="12" t="s">
        <v>79</v>
      </c>
      <c r="AW374" s="12" t="s">
        <v>33</v>
      </c>
      <c r="AX374" s="12" t="s">
        <v>69</v>
      </c>
      <c r="AY374" s="255" t="s">
        <v>121</v>
      </c>
    </row>
    <row r="375" s="12" customFormat="1">
      <c r="B375" s="245"/>
      <c r="C375" s="246"/>
      <c r="D375" s="232" t="s">
        <v>133</v>
      </c>
      <c r="E375" s="247" t="s">
        <v>21</v>
      </c>
      <c r="F375" s="248" t="s">
        <v>736</v>
      </c>
      <c r="G375" s="246"/>
      <c r="H375" s="249">
        <v>0.25800000000000001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AT375" s="255" t="s">
        <v>133</v>
      </c>
      <c r="AU375" s="255" t="s">
        <v>79</v>
      </c>
      <c r="AV375" s="12" t="s">
        <v>79</v>
      </c>
      <c r="AW375" s="12" t="s">
        <v>33</v>
      </c>
      <c r="AX375" s="12" t="s">
        <v>69</v>
      </c>
      <c r="AY375" s="255" t="s">
        <v>121</v>
      </c>
    </row>
    <row r="376" s="13" customFormat="1">
      <c r="B376" s="256"/>
      <c r="C376" s="257"/>
      <c r="D376" s="232" t="s">
        <v>133</v>
      </c>
      <c r="E376" s="258" t="s">
        <v>21</v>
      </c>
      <c r="F376" s="259" t="s">
        <v>137</v>
      </c>
      <c r="G376" s="257"/>
      <c r="H376" s="260">
        <v>5.4180000000000001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AT376" s="266" t="s">
        <v>133</v>
      </c>
      <c r="AU376" s="266" t="s">
        <v>79</v>
      </c>
      <c r="AV376" s="13" t="s">
        <v>129</v>
      </c>
      <c r="AW376" s="13" t="s">
        <v>33</v>
      </c>
      <c r="AX376" s="13" t="s">
        <v>77</v>
      </c>
      <c r="AY376" s="266" t="s">
        <v>121</v>
      </c>
    </row>
    <row r="377" s="1" customFormat="1" ht="22.8" customHeight="1">
      <c r="B377" s="45"/>
      <c r="C377" s="220" t="s">
        <v>737</v>
      </c>
      <c r="D377" s="220" t="s">
        <v>124</v>
      </c>
      <c r="E377" s="221" t="s">
        <v>738</v>
      </c>
      <c r="F377" s="222" t="s">
        <v>739</v>
      </c>
      <c r="G377" s="223" t="s">
        <v>238</v>
      </c>
      <c r="H377" s="224">
        <v>29.600000000000001</v>
      </c>
      <c r="I377" s="225"/>
      <c r="J377" s="226">
        <f>ROUND(I377*H377,2)</f>
        <v>0</v>
      </c>
      <c r="K377" s="222" t="s">
        <v>128</v>
      </c>
      <c r="L377" s="71"/>
      <c r="M377" s="227" t="s">
        <v>21</v>
      </c>
      <c r="N377" s="228" t="s">
        <v>40</v>
      </c>
      <c r="O377" s="46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AR377" s="23" t="s">
        <v>129</v>
      </c>
      <c r="AT377" s="23" t="s">
        <v>124</v>
      </c>
      <c r="AU377" s="23" t="s">
        <v>79</v>
      </c>
      <c r="AY377" s="23" t="s">
        <v>121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77</v>
      </c>
      <c r="BK377" s="231">
        <f>ROUND(I377*H377,2)</f>
        <v>0</v>
      </c>
      <c r="BL377" s="23" t="s">
        <v>129</v>
      </c>
      <c r="BM377" s="23" t="s">
        <v>740</v>
      </c>
    </row>
    <row r="378" s="1" customFormat="1">
      <c r="B378" s="45"/>
      <c r="C378" s="73"/>
      <c r="D378" s="232" t="s">
        <v>131</v>
      </c>
      <c r="E378" s="73"/>
      <c r="F378" s="233" t="s">
        <v>741</v>
      </c>
      <c r="G378" s="73"/>
      <c r="H378" s="73"/>
      <c r="I378" s="190"/>
      <c r="J378" s="73"/>
      <c r="K378" s="73"/>
      <c r="L378" s="71"/>
      <c r="M378" s="234"/>
      <c r="N378" s="46"/>
      <c r="O378" s="46"/>
      <c r="P378" s="46"/>
      <c r="Q378" s="46"/>
      <c r="R378" s="46"/>
      <c r="S378" s="46"/>
      <c r="T378" s="94"/>
      <c r="AT378" s="23" t="s">
        <v>131</v>
      </c>
      <c r="AU378" s="23" t="s">
        <v>79</v>
      </c>
    </row>
    <row r="379" s="12" customFormat="1">
      <c r="B379" s="245"/>
      <c r="C379" s="246"/>
      <c r="D379" s="232" t="s">
        <v>133</v>
      </c>
      <c r="E379" s="247" t="s">
        <v>21</v>
      </c>
      <c r="F379" s="248" t="s">
        <v>424</v>
      </c>
      <c r="G379" s="246"/>
      <c r="H379" s="249">
        <v>14.6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133</v>
      </c>
      <c r="AU379" s="255" t="s">
        <v>79</v>
      </c>
      <c r="AV379" s="12" t="s">
        <v>79</v>
      </c>
      <c r="AW379" s="12" t="s">
        <v>33</v>
      </c>
      <c r="AX379" s="12" t="s">
        <v>69</v>
      </c>
      <c r="AY379" s="255" t="s">
        <v>121</v>
      </c>
    </row>
    <row r="380" s="12" customFormat="1">
      <c r="B380" s="245"/>
      <c r="C380" s="246"/>
      <c r="D380" s="232" t="s">
        <v>133</v>
      </c>
      <c r="E380" s="247" t="s">
        <v>21</v>
      </c>
      <c r="F380" s="248" t="s">
        <v>430</v>
      </c>
      <c r="G380" s="246"/>
      <c r="H380" s="249">
        <v>15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AT380" s="255" t="s">
        <v>133</v>
      </c>
      <c r="AU380" s="255" t="s">
        <v>79</v>
      </c>
      <c r="AV380" s="12" t="s">
        <v>79</v>
      </c>
      <c r="AW380" s="12" t="s">
        <v>33</v>
      </c>
      <c r="AX380" s="12" t="s">
        <v>69</v>
      </c>
      <c r="AY380" s="255" t="s">
        <v>121</v>
      </c>
    </row>
    <row r="381" s="13" customFormat="1">
      <c r="B381" s="256"/>
      <c r="C381" s="257"/>
      <c r="D381" s="232" t="s">
        <v>133</v>
      </c>
      <c r="E381" s="258" t="s">
        <v>21</v>
      </c>
      <c r="F381" s="259" t="s">
        <v>137</v>
      </c>
      <c r="G381" s="257"/>
      <c r="H381" s="260">
        <v>29.600000000000001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AT381" s="266" t="s">
        <v>133</v>
      </c>
      <c r="AU381" s="266" t="s">
        <v>79</v>
      </c>
      <c r="AV381" s="13" t="s">
        <v>129</v>
      </c>
      <c r="AW381" s="13" t="s">
        <v>33</v>
      </c>
      <c r="AX381" s="13" t="s">
        <v>77</v>
      </c>
      <c r="AY381" s="266" t="s">
        <v>121</v>
      </c>
    </row>
    <row r="382" s="1" customFormat="1" ht="22.8" customHeight="1">
      <c r="B382" s="45"/>
      <c r="C382" s="220" t="s">
        <v>742</v>
      </c>
      <c r="D382" s="220" t="s">
        <v>124</v>
      </c>
      <c r="E382" s="221" t="s">
        <v>743</v>
      </c>
      <c r="F382" s="222" t="s">
        <v>744</v>
      </c>
      <c r="G382" s="223" t="s">
        <v>238</v>
      </c>
      <c r="H382" s="224">
        <v>41.200000000000003</v>
      </c>
      <c r="I382" s="225"/>
      <c r="J382" s="226">
        <f>ROUND(I382*H382,2)</f>
        <v>0</v>
      </c>
      <c r="K382" s="222" t="s">
        <v>128</v>
      </c>
      <c r="L382" s="71"/>
      <c r="M382" s="227" t="s">
        <v>21</v>
      </c>
      <c r="N382" s="228" t="s">
        <v>40</v>
      </c>
      <c r="O382" s="46"/>
      <c r="P382" s="229">
        <f>O382*H382</f>
        <v>0</v>
      </c>
      <c r="Q382" s="229">
        <v>0.085650000000000004</v>
      </c>
      <c r="R382" s="229">
        <f>Q382*H382</f>
        <v>3.5287800000000002</v>
      </c>
      <c r="S382" s="229">
        <v>0</v>
      </c>
      <c r="T382" s="230">
        <f>S382*H382</f>
        <v>0</v>
      </c>
      <c r="AR382" s="23" t="s">
        <v>129</v>
      </c>
      <c r="AT382" s="23" t="s">
        <v>124</v>
      </c>
      <c r="AU382" s="23" t="s">
        <v>79</v>
      </c>
      <c r="AY382" s="23" t="s">
        <v>121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23" t="s">
        <v>77</v>
      </c>
      <c r="BK382" s="231">
        <f>ROUND(I382*H382,2)</f>
        <v>0</v>
      </c>
      <c r="BL382" s="23" t="s">
        <v>129</v>
      </c>
      <c r="BM382" s="23" t="s">
        <v>745</v>
      </c>
    </row>
    <row r="383" s="1" customFormat="1">
      <c r="B383" s="45"/>
      <c r="C383" s="73"/>
      <c r="D383" s="232" t="s">
        <v>131</v>
      </c>
      <c r="E383" s="73"/>
      <c r="F383" s="233" t="s">
        <v>746</v>
      </c>
      <c r="G383" s="73"/>
      <c r="H383" s="73"/>
      <c r="I383" s="190"/>
      <c r="J383" s="73"/>
      <c r="K383" s="73"/>
      <c r="L383" s="71"/>
      <c r="M383" s="234"/>
      <c r="N383" s="46"/>
      <c r="O383" s="46"/>
      <c r="P383" s="46"/>
      <c r="Q383" s="46"/>
      <c r="R383" s="46"/>
      <c r="S383" s="46"/>
      <c r="T383" s="94"/>
      <c r="AT383" s="23" t="s">
        <v>131</v>
      </c>
      <c r="AU383" s="23" t="s">
        <v>79</v>
      </c>
    </row>
    <row r="384" s="11" customFormat="1">
      <c r="B384" s="235"/>
      <c r="C384" s="236"/>
      <c r="D384" s="232" t="s">
        <v>133</v>
      </c>
      <c r="E384" s="237" t="s">
        <v>21</v>
      </c>
      <c r="F384" s="238" t="s">
        <v>134</v>
      </c>
      <c r="G384" s="236"/>
      <c r="H384" s="237" t="s">
        <v>21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AT384" s="244" t="s">
        <v>133</v>
      </c>
      <c r="AU384" s="244" t="s">
        <v>79</v>
      </c>
      <c r="AV384" s="11" t="s">
        <v>77</v>
      </c>
      <c r="AW384" s="11" t="s">
        <v>33</v>
      </c>
      <c r="AX384" s="11" t="s">
        <v>69</v>
      </c>
      <c r="AY384" s="244" t="s">
        <v>121</v>
      </c>
    </row>
    <row r="385" s="12" customFormat="1">
      <c r="B385" s="245"/>
      <c r="C385" s="246"/>
      <c r="D385" s="232" t="s">
        <v>133</v>
      </c>
      <c r="E385" s="247" t="s">
        <v>21</v>
      </c>
      <c r="F385" s="248" t="s">
        <v>422</v>
      </c>
      <c r="G385" s="246"/>
      <c r="H385" s="249">
        <v>30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133</v>
      </c>
      <c r="AU385" s="255" t="s">
        <v>79</v>
      </c>
      <c r="AV385" s="12" t="s">
        <v>79</v>
      </c>
      <c r="AW385" s="12" t="s">
        <v>33</v>
      </c>
      <c r="AX385" s="12" t="s">
        <v>69</v>
      </c>
      <c r="AY385" s="255" t="s">
        <v>121</v>
      </c>
    </row>
    <row r="386" s="12" customFormat="1">
      <c r="B386" s="245"/>
      <c r="C386" s="246"/>
      <c r="D386" s="232" t="s">
        <v>133</v>
      </c>
      <c r="E386" s="247" t="s">
        <v>21</v>
      </c>
      <c r="F386" s="248" t="s">
        <v>427</v>
      </c>
      <c r="G386" s="246"/>
      <c r="H386" s="249">
        <v>11.199999999999999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AT386" s="255" t="s">
        <v>133</v>
      </c>
      <c r="AU386" s="255" t="s">
        <v>79</v>
      </c>
      <c r="AV386" s="12" t="s">
        <v>79</v>
      </c>
      <c r="AW386" s="12" t="s">
        <v>33</v>
      </c>
      <c r="AX386" s="12" t="s">
        <v>69</v>
      </c>
      <c r="AY386" s="255" t="s">
        <v>121</v>
      </c>
    </row>
    <row r="387" s="13" customFormat="1">
      <c r="B387" s="256"/>
      <c r="C387" s="257"/>
      <c r="D387" s="232" t="s">
        <v>133</v>
      </c>
      <c r="E387" s="258" t="s">
        <v>21</v>
      </c>
      <c r="F387" s="259" t="s">
        <v>137</v>
      </c>
      <c r="G387" s="257"/>
      <c r="H387" s="260">
        <v>41.200000000000003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AT387" s="266" t="s">
        <v>133</v>
      </c>
      <c r="AU387" s="266" t="s">
        <v>79</v>
      </c>
      <c r="AV387" s="13" t="s">
        <v>129</v>
      </c>
      <c r="AW387" s="13" t="s">
        <v>33</v>
      </c>
      <c r="AX387" s="13" t="s">
        <v>77</v>
      </c>
      <c r="AY387" s="266" t="s">
        <v>121</v>
      </c>
    </row>
    <row r="388" s="1" customFormat="1" ht="14.4" customHeight="1">
      <c r="B388" s="45"/>
      <c r="C388" s="267" t="s">
        <v>747</v>
      </c>
      <c r="D388" s="267" t="s">
        <v>138</v>
      </c>
      <c r="E388" s="268" t="s">
        <v>748</v>
      </c>
      <c r="F388" s="269" t="s">
        <v>749</v>
      </c>
      <c r="G388" s="270" t="s">
        <v>238</v>
      </c>
      <c r="H388" s="271">
        <v>31.5</v>
      </c>
      <c r="I388" s="272"/>
      <c r="J388" s="273">
        <f>ROUND(I388*H388,2)</f>
        <v>0</v>
      </c>
      <c r="K388" s="269" t="s">
        <v>128</v>
      </c>
      <c r="L388" s="274"/>
      <c r="M388" s="275" t="s">
        <v>21</v>
      </c>
      <c r="N388" s="276" t="s">
        <v>40</v>
      </c>
      <c r="O388" s="46"/>
      <c r="P388" s="229">
        <f>O388*H388</f>
        <v>0</v>
      </c>
      <c r="Q388" s="229">
        <v>0.17599999999999999</v>
      </c>
      <c r="R388" s="229">
        <f>Q388*H388</f>
        <v>5.5439999999999996</v>
      </c>
      <c r="S388" s="229">
        <v>0</v>
      </c>
      <c r="T388" s="230">
        <f>S388*H388</f>
        <v>0</v>
      </c>
      <c r="AR388" s="23" t="s">
        <v>141</v>
      </c>
      <c r="AT388" s="23" t="s">
        <v>138</v>
      </c>
      <c r="AU388" s="23" t="s">
        <v>79</v>
      </c>
      <c r="AY388" s="23" t="s">
        <v>121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77</v>
      </c>
      <c r="BK388" s="231">
        <f>ROUND(I388*H388,2)</f>
        <v>0</v>
      </c>
      <c r="BL388" s="23" t="s">
        <v>129</v>
      </c>
      <c r="BM388" s="23" t="s">
        <v>750</v>
      </c>
    </row>
    <row r="389" s="1" customFormat="1">
      <c r="B389" s="45"/>
      <c r="C389" s="73"/>
      <c r="D389" s="232" t="s">
        <v>131</v>
      </c>
      <c r="E389" s="73"/>
      <c r="F389" s="233" t="s">
        <v>749</v>
      </c>
      <c r="G389" s="73"/>
      <c r="H389" s="73"/>
      <c r="I389" s="190"/>
      <c r="J389" s="73"/>
      <c r="K389" s="73"/>
      <c r="L389" s="71"/>
      <c r="M389" s="234"/>
      <c r="N389" s="46"/>
      <c r="O389" s="46"/>
      <c r="P389" s="46"/>
      <c r="Q389" s="46"/>
      <c r="R389" s="46"/>
      <c r="S389" s="46"/>
      <c r="T389" s="94"/>
      <c r="AT389" s="23" t="s">
        <v>131</v>
      </c>
      <c r="AU389" s="23" t="s">
        <v>79</v>
      </c>
    </row>
    <row r="390" s="11" customFormat="1">
      <c r="B390" s="235"/>
      <c r="C390" s="236"/>
      <c r="D390" s="232" t="s">
        <v>133</v>
      </c>
      <c r="E390" s="237" t="s">
        <v>21</v>
      </c>
      <c r="F390" s="238" t="s">
        <v>134</v>
      </c>
      <c r="G390" s="236"/>
      <c r="H390" s="237" t="s">
        <v>21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AT390" s="244" t="s">
        <v>133</v>
      </c>
      <c r="AU390" s="244" t="s">
        <v>79</v>
      </c>
      <c r="AV390" s="11" t="s">
        <v>77</v>
      </c>
      <c r="AW390" s="11" t="s">
        <v>33</v>
      </c>
      <c r="AX390" s="11" t="s">
        <v>69</v>
      </c>
      <c r="AY390" s="244" t="s">
        <v>121</v>
      </c>
    </row>
    <row r="391" s="12" customFormat="1">
      <c r="B391" s="245"/>
      <c r="C391" s="246"/>
      <c r="D391" s="232" t="s">
        <v>133</v>
      </c>
      <c r="E391" s="247" t="s">
        <v>21</v>
      </c>
      <c r="F391" s="248" t="s">
        <v>422</v>
      </c>
      <c r="G391" s="246"/>
      <c r="H391" s="249">
        <v>30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AT391" s="255" t="s">
        <v>133</v>
      </c>
      <c r="AU391" s="255" t="s">
        <v>79</v>
      </c>
      <c r="AV391" s="12" t="s">
        <v>79</v>
      </c>
      <c r="AW391" s="12" t="s">
        <v>33</v>
      </c>
      <c r="AX391" s="12" t="s">
        <v>69</v>
      </c>
      <c r="AY391" s="255" t="s">
        <v>121</v>
      </c>
    </row>
    <row r="392" s="12" customFormat="1">
      <c r="B392" s="245"/>
      <c r="C392" s="246"/>
      <c r="D392" s="232" t="s">
        <v>133</v>
      </c>
      <c r="E392" s="247" t="s">
        <v>21</v>
      </c>
      <c r="F392" s="248" t="s">
        <v>751</v>
      </c>
      <c r="G392" s="246"/>
      <c r="H392" s="249">
        <v>1.5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AT392" s="255" t="s">
        <v>133</v>
      </c>
      <c r="AU392" s="255" t="s">
        <v>79</v>
      </c>
      <c r="AV392" s="12" t="s">
        <v>79</v>
      </c>
      <c r="AW392" s="12" t="s">
        <v>33</v>
      </c>
      <c r="AX392" s="12" t="s">
        <v>69</v>
      </c>
      <c r="AY392" s="255" t="s">
        <v>121</v>
      </c>
    </row>
    <row r="393" s="13" customFormat="1">
      <c r="B393" s="256"/>
      <c r="C393" s="257"/>
      <c r="D393" s="232" t="s">
        <v>133</v>
      </c>
      <c r="E393" s="258" t="s">
        <v>21</v>
      </c>
      <c r="F393" s="259" t="s">
        <v>137</v>
      </c>
      <c r="G393" s="257"/>
      <c r="H393" s="260">
        <v>31.5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AT393" s="266" t="s">
        <v>133</v>
      </c>
      <c r="AU393" s="266" t="s">
        <v>79</v>
      </c>
      <c r="AV393" s="13" t="s">
        <v>129</v>
      </c>
      <c r="AW393" s="13" t="s">
        <v>33</v>
      </c>
      <c r="AX393" s="13" t="s">
        <v>77</v>
      </c>
      <c r="AY393" s="266" t="s">
        <v>121</v>
      </c>
    </row>
    <row r="394" s="1" customFormat="1" ht="22.8" customHeight="1">
      <c r="B394" s="45"/>
      <c r="C394" s="267" t="s">
        <v>752</v>
      </c>
      <c r="D394" s="267" t="s">
        <v>138</v>
      </c>
      <c r="E394" s="268" t="s">
        <v>753</v>
      </c>
      <c r="F394" s="269" t="s">
        <v>754</v>
      </c>
      <c r="G394" s="270" t="s">
        <v>238</v>
      </c>
      <c r="H394" s="271">
        <v>11.76</v>
      </c>
      <c r="I394" s="272"/>
      <c r="J394" s="273">
        <f>ROUND(I394*H394,2)</f>
        <v>0</v>
      </c>
      <c r="K394" s="269" t="s">
        <v>21</v>
      </c>
      <c r="L394" s="274"/>
      <c r="M394" s="275" t="s">
        <v>21</v>
      </c>
      <c r="N394" s="276" t="s">
        <v>40</v>
      </c>
      <c r="O394" s="46"/>
      <c r="P394" s="229">
        <f>O394*H394</f>
        <v>0</v>
      </c>
      <c r="Q394" s="229">
        <v>0.13100000000000001</v>
      </c>
      <c r="R394" s="229">
        <f>Q394*H394</f>
        <v>1.5405599999999999</v>
      </c>
      <c r="S394" s="229">
        <v>0</v>
      </c>
      <c r="T394" s="230">
        <f>S394*H394</f>
        <v>0</v>
      </c>
      <c r="AR394" s="23" t="s">
        <v>141</v>
      </c>
      <c r="AT394" s="23" t="s">
        <v>138</v>
      </c>
      <c r="AU394" s="23" t="s">
        <v>79</v>
      </c>
      <c r="AY394" s="23" t="s">
        <v>121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23" t="s">
        <v>77</v>
      </c>
      <c r="BK394" s="231">
        <f>ROUND(I394*H394,2)</f>
        <v>0</v>
      </c>
      <c r="BL394" s="23" t="s">
        <v>129</v>
      </c>
      <c r="BM394" s="23" t="s">
        <v>755</v>
      </c>
    </row>
    <row r="395" s="1" customFormat="1">
      <c r="B395" s="45"/>
      <c r="C395" s="73"/>
      <c r="D395" s="232" t="s">
        <v>131</v>
      </c>
      <c r="E395" s="73"/>
      <c r="F395" s="233" t="s">
        <v>754</v>
      </c>
      <c r="G395" s="73"/>
      <c r="H395" s="73"/>
      <c r="I395" s="190"/>
      <c r="J395" s="73"/>
      <c r="K395" s="73"/>
      <c r="L395" s="71"/>
      <c r="M395" s="234"/>
      <c r="N395" s="46"/>
      <c r="O395" s="46"/>
      <c r="P395" s="46"/>
      <c r="Q395" s="46"/>
      <c r="R395" s="46"/>
      <c r="S395" s="46"/>
      <c r="T395" s="94"/>
      <c r="AT395" s="23" t="s">
        <v>131</v>
      </c>
      <c r="AU395" s="23" t="s">
        <v>79</v>
      </c>
    </row>
    <row r="396" s="12" customFormat="1">
      <c r="B396" s="245"/>
      <c r="C396" s="246"/>
      <c r="D396" s="232" t="s">
        <v>133</v>
      </c>
      <c r="E396" s="247" t="s">
        <v>21</v>
      </c>
      <c r="F396" s="248" t="s">
        <v>427</v>
      </c>
      <c r="G396" s="246"/>
      <c r="H396" s="249">
        <v>11.199999999999999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AT396" s="255" t="s">
        <v>133</v>
      </c>
      <c r="AU396" s="255" t="s">
        <v>79</v>
      </c>
      <c r="AV396" s="12" t="s">
        <v>79</v>
      </c>
      <c r="AW396" s="12" t="s">
        <v>33</v>
      </c>
      <c r="AX396" s="12" t="s">
        <v>69</v>
      </c>
      <c r="AY396" s="255" t="s">
        <v>121</v>
      </c>
    </row>
    <row r="397" s="12" customFormat="1">
      <c r="B397" s="245"/>
      <c r="C397" s="246"/>
      <c r="D397" s="232" t="s">
        <v>133</v>
      </c>
      <c r="E397" s="247" t="s">
        <v>21</v>
      </c>
      <c r="F397" s="248" t="s">
        <v>756</v>
      </c>
      <c r="G397" s="246"/>
      <c r="H397" s="249">
        <v>0.56000000000000005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133</v>
      </c>
      <c r="AU397" s="255" t="s">
        <v>79</v>
      </c>
      <c r="AV397" s="12" t="s">
        <v>79</v>
      </c>
      <c r="AW397" s="12" t="s">
        <v>33</v>
      </c>
      <c r="AX397" s="12" t="s">
        <v>69</v>
      </c>
      <c r="AY397" s="255" t="s">
        <v>121</v>
      </c>
    </row>
    <row r="398" s="13" customFormat="1">
      <c r="B398" s="256"/>
      <c r="C398" s="257"/>
      <c r="D398" s="232" t="s">
        <v>133</v>
      </c>
      <c r="E398" s="258" t="s">
        <v>21</v>
      </c>
      <c r="F398" s="259" t="s">
        <v>137</v>
      </c>
      <c r="G398" s="257"/>
      <c r="H398" s="260">
        <v>11.76</v>
      </c>
      <c r="I398" s="261"/>
      <c r="J398" s="257"/>
      <c r="K398" s="257"/>
      <c r="L398" s="262"/>
      <c r="M398" s="263"/>
      <c r="N398" s="264"/>
      <c r="O398" s="264"/>
      <c r="P398" s="264"/>
      <c r="Q398" s="264"/>
      <c r="R398" s="264"/>
      <c r="S398" s="264"/>
      <c r="T398" s="265"/>
      <c r="AT398" s="266" t="s">
        <v>133</v>
      </c>
      <c r="AU398" s="266" t="s">
        <v>79</v>
      </c>
      <c r="AV398" s="13" t="s">
        <v>129</v>
      </c>
      <c r="AW398" s="13" t="s">
        <v>33</v>
      </c>
      <c r="AX398" s="13" t="s">
        <v>77</v>
      </c>
      <c r="AY398" s="266" t="s">
        <v>121</v>
      </c>
    </row>
    <row r="399" s="1" customFormat="1" ht="22.8" customHeight="1">
      <c r="B399" s="45"/>
      <c r="C399" s="220" t="s">
        <v>757</v>
      </c>
      <c r="D399" s="220" t="s">
        <v>124</v>
      </c>
      <c r="E399" s="221" t="s">
        <v>758</v>
      </c>
      <c r="F399" s="222" t="s">
        <v>759</v>
      </c>
      <c r="G399" s="223" t="s">
        <v>238</v>
      </c>
      <c r="H399" s="224">
        <v>11.199999999999999</v>
      </c>
      <c r="I399" s="225"/>
      <c r="J399" s="226">
        <f>ROUND(I399*H399,2)</f>
        <v>0</v>
      </c>
      <c r="K399" s="222" t="s">
        <v>128</v>
      </c>
      <c r="L399" s="71"/>
      <c r="M399" s="227" t="s">
        <v>21</v>
      </c>
      <c r="N399" s="228" t="s">
        <v>40</v>
      </c>
      <c r="O399" s="46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" t="s">
        <v>129</v>
      </c>
      <c r="AT399" s="23" t="s">
        <v>124</v>
      </c>
      <c r="AU399" s="23" t="s">
        <v>79</v>
      </c>
      <c r="AY399" s="23" t="s">
        <v>121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23" t="s">
        <v>77</v>
      </c>
      <c r="BK399" s="231">
        <f>ROUND(I399*H399,2)</f>
        <v>0</v>
      </c>
      <c r="BL399" s="23" t="s">
        <v>129</v>
      </c>
      <c r="BM399" s="23" t="s">
        <v>760</v>
      </c>
    </row>
    <row r="400" s="1" customFormat="1">
      <c r="B400" s="45"/>
      <c r="C400" s="73"/>
      <c r="D400" s="232" t="s">
        <v>131</v>
      </c>
      <c r="E400" s="73"/>
      <c r="F400" s="233" t="s">
        <v>761</v>
      </c>
      <c r="G400" s="73"/>
      <c r="H400" s="73"/>
      <c r="I400" s="190"/>
      <c r="J400" s="73"/>
      <c r="K400" s="73"/>
      <c r="L400" s="71"/>
      <c r="M400" s="234"/>
      <c r="N400" s="46"/>
      <c r="O400" s="46"/>
      <c r="P400" s="46"/>
      <c r="Q400" s="46"/>
      <c r="R400" s="46"/>
      <c r="S400" s="46"/>
      <c r="T400" s="94"/>
      <c r="AT400" s="23" t="s">
        <v>131</v>
      </c>
      <c r="AU400" s="23" t="s">
        <v>79</v>
      </c>
    </row>
    <row r="401" s="12" customFormat="1">
      <c r="B401" s="245"/>
      <c r="C401" s="246"/>
      <c r="D401" s="232" t="s">
        <v>133</v>
      </c>
      <c r="E401" s="247" t="s">
        <v>21</v>
      </c>
      <c r="F401" s="248" t="s">
        <v>427</v>
      </c>
      <c r="G401" s="246"/>
      <c r="H401" s="249">
        <v>11.199999999999999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133</v>
      </c>
      <c r="AU401" s="255" t="s">
        <v>79</v>
      </c>
      <c r="AV401" s="12" t="s">
        <v>79</v>
      </c>
      <c r="AW401" s="12" t="s">
        <v>33</v>
      </c>
      <c r="AX401" s="12" t="s">
        <v>77</v>
      </c>
      <c r="AY401" s="255" t="s">
        <v>121</v>
      </c>
    </row>
    <row r="402" s="1" customFormat="1" ht="14.4" customHeight="1">
      <c r="B402" s="45"/>
      <c r="C402" s="220" t="s">
        <v>762</v>
      </c>
      <c r="D402" s="220" t="s">
        <v>124</v>
      </c>
      <c r="E402" s="221" t="s">
        <v>328</v>
      </c>
      <c r="F402" s="222" t="s">
        <v>763</v>
      </c>
      <c r="G402" s="223" t="s">
        <v>238</v>
      </c>
      <c r="H402" s="224">
        <v>168.21000000000001</v>
      </c>
      <c r="I402" s="225"/>
      <c r="J402" s="226">
        <f>ROUND(I402*H402,2)</f>
        <v>0</v>
      </c>
      <c r="K402" s="222" t="s">
        <v>21</v>
      </c>
      <c r="L402" s="71"/>
      <c r="M402" s="227" t="s">
        <v>21</v>
      </c>
      <c r="N402" s="228" t="s">
        <v>40</v>
      </c>
      <c r="O402" s="46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AR402" s="23" t="s">
        <v>129</v>
      </c>
      <c r="AT402" s="23" t="s">
        <v>124</v>
      </c>
      <c r="AU402" s="23" t="s">
        <v>79</v>
      </c>
      <c r="AY402" s="23" t="s">
        <v>121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23" t="s">
        <v>77</v>
      </c>
      <c r="BK402" s="231">
        <f>ROUND(I402*H402,2)</f>
        <v>0</v>
      </c>
      <c r="BL402" s="23" t="s">
        <v>129</v>
      </c>
      <c r="BM402" s="23" t="s">
        <v>764</v>
      </c>
    </row>
    <row r="403" s="1" customFormat="1">
      <c r="B403" s="45"/>
      <c r="C403" s="73"/>
      <c r="D403" s="232" t="s">
        <v>131</v>
      </c>
      <c r="E403" s="73"/>
      <c r="F403" s="233" t="s">
        <v>765</v>
      </c>
      <c r="G403" s="73"/>
      <c r="H403" s="73"/>
      <c r="I403" s="190"/>
      <c r="J403" s="73"/>
      <c r="K403" s="73"/>
      <c r="L403" s="71"/>
      <c r="M403" s="234"/>
      <c r="N403" s="46"/>
      <c r="O403" s="46"/>
      <c r="P403" s="46"/>
      <c r="Q403" s="46"/>
      <c r="R403" s="46"/>
      <c r="S403" s="46"/>
      <c r="T403" s="94"/>
      <c r="AT403" s="23" t="s">
        <v>131</v>
      </c>
      <c r="AU403" s="23" t="s">
        <v>79</v>
      </c>
    </row>
    <row r="404" s="11" customFormat="1">
      <c r="B404" s="235"/>
      <c r="C404" s="236"/>
      <c r="D404" s="232" t="s">
        <v>133</v>
      </c>
      <c r="E404" s="237" t="s">
        <v>21</v>
      </c>
      <c r="F404" s="238" t="s">
        <v>766</v>
      </c>
      <c r="G404" s="236"/>
      <c r="H404" s="237" t="s">
        <v>21</v>
      </c>
      <c r="I404" s="239"/>
      <c r="J404" s="236"/>
      <c r="K404" s="236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133</v>
      </c>
      <c r="AU404" s="244" t="s">
        <v>79</v>
      </c>
      <c r="AV404" s="11" t="s">
        <v>77</v>
      </c>
      <c r="AW404" s="11" t="s">
        <v>33</v>
      </c>
      <c r="AX404" s="11" t="s">
        <v>69</v>
      </c>
      <c r="AY404" s="244" t="s">
        <v>121</v>
      </c>
    </row>
    <row r="405" s="12" customFormat="1">
      <c r="B405" s="245"/>
      <c r="C405" s="246"/>
      <c r="D405" s="232" t="s">
        <v>133</v>
      </c>
      <c r="E405" s="247" t="s">
        <v>21</v>
      </c>
      <c r="F405" s="248" t="s">
        <v>399</v>
      </c>
      <c r="G405" s="246"/>
      <c r="H405" s="249">
        <v>160.19999999999999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133</v>
      </c>
      <c r="AU405" s="255" t="s">
        <v>79</v>
      </c>
      <c r="AV405" s="12" t="s">
        <v>79</v>
      </c>
      <c r="AW405" s="12" t="s">
        <v>33</v>
      </c>
      <c r="AX405" s="12" t="s">
        <v>69</v>
      </c>
      <c r="AY405" s="255" t="s">
        <v>121</v>
      </c>
    </row>
    <row r="406" s="12" customFormat="1">
      <c r="B406" s="245"/>
      <c r="C406" s="246"/>
      <c r="D406" s="232" t="s">
        <v>133</v>
      </c>
      <c r="E406" s="247" t="s">
        <v>21</v>
      </c>
      <c r="F406" s="248" t="s">
        <v>767</v>
      </c>
      <c r="G406" s="246"/>
      <c r="H406" s="249">
        <v>8.0099999999999998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AT406" s="255" t="s">
        <v>133</v>
      </c>
      <c r="AU406" s="255" t="s">
        <v>79</v>
      </c>
      <c r="AV406" s="12" t="s">
        <v>79</v>
      </c>
      <c r="AW406" s="12" t="s">
        <v>33</v>
      </c>
      <c r="AX406" s="12" t="s">
        <v>69</v>
      </c>
      <c r="AY406" s="255" t="s">
        <v>121</v>
      </c>
    </row>
    <row r="407" s="13" customFormat="1">
      <c r="B407" s="256"/>
      <c r="C407" s="257"/>
      <c r="D407" s="232" t="s">
        <v>133</v>
      </c>
      <c r="E407" s="258" t="s">
        <v>21</v>
      </c>
      <c r="F407" s="259" t="s">
        <v>137</v>
      </c>
      <c r="G407" s="257"/>
      <c r="H407" s="260">
        <v>168.21000000000001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AT407" s="266" t="s">
        <v>133</v>
      </c>
      <c r="AU407" s="266" t="s">
        <v>79</v>
      </c>
      <c r="AV407" s="13" t="s">
        <v>129</v>
      </c>
      <c r="AW407" s="13" t="s">
        <v>33</v>
      </c>
      <c r="AX407" s="13" t="s">
        <v>77</v>
      </c>
      <c r="AY407" s="266" t="s">
        <v>121</v>
      </c>
    </row>
    <row r="408" s="1" customFormat="1" ht="22.8" customHeight="1">
      <c r="B408" s="45"/>
      <c r="C408" s="220" t="s">
        <v>768</v>
      </c>
      <c r="D408" s="220" t="s">
        <v>124</v>
      </c>
      <c r="E408" s="221" t="s">
        <v>769</v>
      </c>
      <c r="F408" s="222" t="s">
        <v>770</v>
      </c>
      <c r="G408" s="223" t="s">
        <v>238</v>
      </c>
      <c r="H408" s="224">
        <v>280.35000000000002</v>
      </c>
      <c r="I408" s="225"/>
      <c r="J408" s="226">
        <f>ROUND(I408*H408,2)</f>
        <v>0</v>
      </c>
      <c r="K408" s="222" t="s">
        <v>128</v>
      </c>
      <c r="L408" s="71"/>
      <c r="M408" s="227" t="s">
        <v>21</v>
      </c>
      <c r="N408" s="228" t="s">
        <v>40</v>
      </c>
      <c r="O408" s="46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AR408" s="23" t="s">
        <v>129</v>
      </c>
      <c r="AT408" s="23" t="s">
        <v>124</v>
      </c>
      <c r="AU408" s="23" t="s">
        <v>79</v>
      </c>
      <c r="AY408" s="23" t="s">
        <v>121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23" t="s">
        <v>77</v>
      </c>
      <c r="BK408" s="231">
        <f>ROUND(I408*H408,2)</f>
        <v>0</v>
      </c>
      <c r="BL408" s="23" t="s">
        <v>129</v>
      </c>
      <c r="BM408" s="23" t="s">
        <v>771</v>
      </c>
    </row>
    <row r="409" s="1" customFormat="1">
      <c r="B409" s="45"/>
      <c r="C409" s="73"/>
      <c r="D409" s="232" t="s">
        <v>131</v>
      </c>
      <c r="E409" s="73"/>
      <c r="F409" s="233" t="s">
        <v>772</v>
      </c>
      <c r="G409" s="73"/>
      <c r="H409" s="73"/>
      <c r="I409" s="190"/>
      <c r="J409" s="73"/>
      <c r="K409" s="73"/>
      <c r="L409" s="71"/>
      <c r="M409" s="234"/>
      <c r="N409" s="46"/>
      <c r="O409" s="46"/>
      <c r="P409" s="46"/>
      <c r="Q409" s="46"/>
      <c r="R409" s="46"/>
      <c r="S409" s="46"/>
      <c r="T409" s="94"/>
      <c r="AT409" s="23" t="s">
        <v>131</v>
      </c>
      <c r="AU409" s="23" t="s">
        <v>79</v>
      </c>
    </row>
    <row r="410" s="11" customFormat="1">
      <c r="B410" s="235"/>
      <c r="C410" s="236"/>
      <c r="D410" s="232" t="s">
        <v>133</v>
      </c>
      <c r="E410" s="237" t="s">
        <v>21</v>
      </c>
      <c r="F410" s="238" t="s">
        <v>773</v>
      </c>
      <c r="G410" s="236"/>
      <c r="H410" s="237" t="s">
        <v>21</v>
      </c>
      <c r="I410" s="239"/>
      <c r="J410" s="236"/>
      <c r="K410" s="236"/>
      <c r="L410" s="240"/>
      <c r="M410" s="241"/>
      <c r="N410" s="242"/>
      <c r="O410" s="242"/>
      <c r="P410" s="242"/>
      <c r="Q410" s="242"/>
      <c r="R410" s="242"/>
      <c r="S410" s="242"/>
      <c r="T410" s="243"/>
      <c r="AT410" s="244" t="s">
        <v>133</v>
      </c>
      <c r="AU410" s="244" t="s">
        <v>79</v>
      </c>
      <c r="AV410" s="11" t="s">
        <v>77</v>
      </c>
      <c r="AW410" s="11" t="s">
        <v>33</v>
      </c>
      <c r="AX410" s="11" t="s">
        <v>69</v>
      </c>
      <c r="AY410" s="244" t="s">
        <v>121</v>
      </c>
    </row>
    <row r="411" s="12" customFormat="1">
      <c r="B411" s="245"/>
      <c r="C411" s="246"/>
      <c r="D411" s="232" t="s">
        <v>133</v>
      </c>
      <c r="E411" s="247" t="s">
        <v>21</v>
      </c>
      <c r="F411" s="248" t="s">
        <v>402</v>
      </c>
      <c r="G411" s="246"/>
      <c r="H411" s="249">
        <v>267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AT411" s="255" t="s">
        <v>133</v>
      </c>
      <c r="AU411" s="255" t="s">
        <v>79</v>
      </c>
      <c r="AV411" s="12" t="s">
        <v>79</v>
      </c>
      <c r="AW411" s="12" t="s">
        <v>33</v>
      </c>
      <c r="AX411" s="12" t="s">
        <v>69</v>
      </c>
      <c r="AY411" s="255" t="s">
        <v>121</v>
      </c>
    </row>
    <row r="412" s="12" customFormat="1">
      <c r="B412" s="245"/>
      <c r="C412" s="246"/>
      <c r="D412" s="232" t="s">
        <v>133</v>
      </c>
      <c r="E412" s="247" t="s">
        <v>21</v>
      </c>
      <c r="F412" s="248" t="s">
        <v>774</v>
      </c>
      <c r="G412" s="246"/>
      <c r="H412" s="249">
        <v>13.35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AT412" s="255" t="s">
        <v>133</v>
      </c>
      <c r="AU412" s="255" t="s">
        <v>79</v>
      </c>
      <c r="AV412" s="12" t="s">
        <v>79</v>
      </c>
      <c r="AW412" s="12" t="s">
        <v>33</v>
      </c>
      <c r="AX412" s="12" t="s">
        <v>69</v>
      </c>
      <c r="AY412" s="255" t="s">
        <v>121</v>
      </c>
    </row>
    <row r="413" s="13" customFormat="1">
      <c r="B413" s="256"/>
      <c r="C413" s="257"/>
      <c r="D413" s="232" t="s">
        <v>133</v>
      </c>
      <c r="E413" s="258" t="s">
        <v>21</v>
      </c>
      <c r="F413" s="259" t="s">
        <v>137</v>
      </c>
      <c r="G413" s="257"/>
      <c r="H413" s="260">
        <v>280.35000000000002</v>
      </c>
      <c r="I413" s="261"/>
      <c r="J413" s="257"/>
      <c r="K413" s="257"/>
      <c r="L413" s="262"/>
      <c r="M413" s="263"/>
      <c r="N413" s="264"/>
      <c r="O413" s="264"/>
      <c r="P413" s="264"/>
      <c r="Q413" s="264"/>
      <c r="R413" s="264"/>
      <c r="S413" s="264"/>
      <c r="T413" s="265"/>
      <c r="AT413" s="266" t="s">
        <v>133</v>
      </c>
      <c r="AU413" s="266" t="s">
        <v>79</v>
      </c>
      <c r="AV413" s="13" t="s">
        <v>129</v>
      </c>
      <c r="AW413" s="13" t="s">
        <v>33</v>
      </c>
      <c r="AX413" s="13" t="s">
        <v>77</v>
      </c>
      <c r="AY413" s="266" t="s">
        <v>121</v>
      </c>
    </row>
    <row r="414" s="1" customFormat="1" ht="14.4" customHeight="1">
      <c r="B414" s="45"/>
      <c r="C414" s="220" t="s">
        <v>143</v>
      </c>
      <c r="D414" s="220" t="s">
        <v>124</v>
      </c>
      <c r="E414" s="221" t="s">
        <v>775</v>
      </c>
      <c r="F414" s="222" t="s">
        <v>776</v>
      </c>
      <c r="G414" s="223" t="s">
        <v>238</v>
      </c>
      <c r="H414" s="224">
        <v>280.35000000000002</v>
      </c>
      <c r="I414" s="225"/>
      <c r="J414" s="226">
        <f>ROUND(I414*H414,2)</f>
        <v>0</v>
      </c>
      <c r="K414" s="222" t="s">
        <v>128</v>
      </c>
      <c r="L414" s="71"/>
      <c r="M414" s="227" t="s">
        <v>21</v>
      </c>
      <c r="N414" s="228" t="s">
        <v>40</v>
      </c>
      <c r="O414" s="46"/>
      <c r="P414" s="229">
        <f>O414*H414</f>
        <v>0</v>
      </c>
      <c r="Q414" s="229">
        <v>0.0088000000000000005</v>
      </c>
      <c r="R414" s="229">
        <f>Q414*H414</f>
        <v>2.4670800000000002</v>
      </c>
      <c r="S414" s="229">
        <v>0</v>
      </c>
      <c r="T414" s="230">
        <f>S414*H414</f>
        <v>0</v>
      </c>
      <c r="AR414" s="23" t="s">
        <v>129</v>
      </c>
      <c r="AT414" s="23" t="s">
        <v>124</v>
      </c>
      <c r="AU414" s="23" t="s">
        <v>79</v>
      </c>
      <c r="AY414" s="23" t="s">
        <v>121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23" t="s">
        <v>77</v>
      </c>
      <c r="BK414" s="231">
        <f>ROUND(I414*H414,2)</f>
        <v>0</v>
      </c>
      <c r="BL414" s="23" t="s">
        <v>129</v>
      </c>
      <c r="BM414" s="23" t="s">
        <v>777</v>
      </c>
    </row>
    <row r="415" s="1" customFormat="1">
      <c r="B415" s="45"/>
      <c r="C415" s="73"/>
      <c r="D415" s="232" t="s">
        <v>131</v>
      </c>
      <c r="E415" s="73"/>
      <c r="F415" s="233" t="s">
        <v>778</v>
      </c>
      <c r="G415" s="73"/>
      <c r="H415" s="73"/>
      <c r="I415" s="190"/>
      <c r="J415" s="73"/>
      <c r="K415" s="73"/>
      <c r="L415" s="71"/>
      <c r="M415" s="234"/>
      <c r="N415" s="46"/>
      <c r="O415" s="46"/>
      <c r="P415" s="46"/>
      <c r="Q415" s="46"/>
      <c r="R415" s="46"/>
      <c r="S415" s="46"/>
      <c r="T415" s="94"/>
      <c r="AT415" s="23" t="s">
        <v>131</v>
      </c>
      <c r="AU415" s="23" t="s">
        <v>79</v>
      </c>
    </row>
    <row r="416" s="11" customFormat="1">
      <c r="B416" s="235"/>
      <c r="C416" s="236"/>
      <c r="D416" s="232" t="s">
        <v>133</v>
      </c>
      <c r="E416" s="237" t="s">
        <v>21</v>
      </c>
      <c r="F416" s="238" t="s">
        <v>773</v>
      </c>
      <c r="G416" s="236"/>
      <c r="H416" s="237" t="s">
        <v>21</v>
      </c>
      <c r="I416" s="239"/>
      <c r="J416" s="236"/>
      <c r="K416" s="236"/>
      <c r="L416" s="240"/>
      <c r="M416" s="241"/>
      <c r="N416" s="242"/>
      <c r="O416" s="242"/>
      <c r="P416" s="242"/>
      <c r="Q416" s="242"/>
      <c r="R416" s="242"/>
      <c r="S416" s="242"/>
      <c r="T416" s="243"/>
      <c r="AT416" s="244" t="s">
        <v>133</v>
      </c>
      <c r="AU416" s="244" t="s">
        <v>79</v>
      </c>
      <c r="AV416" s="11" t="s">
        <v>77</v>
      </c>
      <c r="AW416" s="11" t="s">
        <v>33</v>
      </c>
      <c r="AX416" s="11" t="s">
        <v>69</v>
      </c>
      <c r="AY416" s="244" t="s">
        <v>121</v>
      </c>
    </row>
    <row r="417" s="12" customFormat="1">
      <c r="B417" s="245"/>
      <c r="C417" s="246"/>
      <c r="D417" s="232" t="s">
        <v>133</v>
      </c>
      <c r="E417" s="247" t="s">
        <v>21</v>
      </c>
      <c r="F417" s="248" t="s">
        <v>402</v>
      </c>
      <c r="G417" s="246"/>
      <c r="H417" s="249">
        <v>267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AT417" s="255" t="s">
        <v>133</v>
      </c>
      <c r="AU417" s="255" t="s">
        <v>79</v>
      </c>
      <c r="AV417" s="12" t="s">
        <v>79</v>
      </c>
      <c r="AW417" s="12" t="s">
        <v>33</v>
      </c>
      <c r="AX417" s="12" t="s">
        <v>69</v>
      </c>
      <c r="AY417" s="255" t="s">
        <v>121</v>
      </c>
    </row>
    <row r="418" s="12" customFormat="1">
      <c r="B418" s="245"/>
      <c r="C418" s="246"/>
      <c r="D418" s="232" t="s">
        <v>133</v>
      </c>
      <c r="E418" s="247" t="s">
        <v>21</v>
      </c>
      <c r="F418" s="248" t="s">
        <v>774</v>
      </c>
      <c r="G418" s="246"/>
      <c r="H418" s="249">
        <v>13.35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AT418" s="255" t="s">
        <v>133</v>
      </c>
      <c r="AU418" s="255" t="s">
        <v>79</v>
      </c>
      <c r="AV418" s="12" t="s">
        <v>79</v>
      </c>
      <c r="AW418" s="12" t="s">
        <v>33</v>
      </c>
      <c r="AX418" s="12" t="s">
        <v>69</v>
      </c>
      <c r="AY418" s="255" t="s">
        <v>121</v>
      </c>
    </row>
    <row r="419" s="13" customFormat="1">
      <c r="B419" s="256"/>
      <c r="C419" s="257"/>
      <c r="D419" s="232" t="s">
        <v>133</v>
      </c>
      <c r="E419" s="258" t="s">
        <v>21</v>
      </c>
      <c r="F419" s="259" t="s">
        <v>137</v>
      </c>
      <c r="G419" s="257"/>
      <c r="H419" s="260">
        <v>280.35000000000002</v>
      </c>
      <c r="I419" s="261"/>
      <c r="J419" s="257"/>
      <c r="K419" s="257"/>
      <c r="L419" s="262"/>
      <c r="M419" s="263"/>
      <c r="N419" s="264"/>
      <c r="O419" s="264"/>
      <c r="P419" s="264"/>
      <c r="Q419" s="264"/>
      <c r="R419" s="264"/>
      <c r="S419" s="264"/>
      <c r="T419" s="265"/>
      <c r="AT419" s="266" t="s">
        <v>133</v>
      </c>
      <c r="AU419" s="266" t="s">
        <v>79</v>
      </c>
      <c r="AV419" s="13" t="s">
        <v>129</v>
      </c>
      <c r="AW419" s="13" t="s">
        <v>33</v>
      </c>
      <c r="AX419" s="13" t="s">
        <v>77</v>
      </c>
      <c r="AY419" s="266" t="s">
        <v>121</v>
      </c>
    </row>
    <row r="420" s="1" customFormat="1" ht="22.8" customHeight="1">
      <c r="B420" s="45"/>
      <c r="C420" s="220" t="s">
        <v>779</v>
      </c>
      <c r="D420" s="220" t="s">
        <v>124</v>
      </c>
      <c r="E420" s="221" t="s">
        <v>780</v>
      </c>
      <c r="F420" s="222" t="s">
        <v>781</v>
      </c>
      <c r="G420" s="223" t="s">
        <v>238</v>
      </c>
      <c r="H420" s="224">
        <v>280.35000000000002</v>
      </c>
      <c r="I420" s="225"/>
      <c r="J420" s="226">
        <f>ROUND(I420*H420,2)</f>
        <v>0</v>
      </c>
      <c r="K420" s="222" t="s">
        <v>128</v>
      </c>
      <c r="L420" s="71"/>
      <c r="M420" s="227" t="s">
        <v>21</v>
      </c>
      <c r="N420" s="228" t="s">
        <v>40</v>
      </c>
      <c r="O420" s="46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AR420" s="23" t="s">
        <v>129</v>
      </c>
      <c r="AT420" s="23" t="s">
        <v>124</v>
      </c>
      <c r="AU420" s="23" t="s">
        <v>79</v>
      </c>
      <c r="AY420" s="23" t="s">
        <v>121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23" t="s">
        <v>77</v>
      </c>
      <c r="BK420" s="231">
        <f>ROUND(I420*H420,2)</f>
        <v>0</v>
      </c>
      <c r="BL420" s="23" t="s">
        <v>129</v>
      </c>
      <c r="BM420" s="23" t="s">
        <v>782</v>
      </c>
    </row>
    <row r="421" s="1" customFormat="1">
      <c r="B421" s="45"/>
      <c r="C421" s="73"/>
      <c r="D421" s="232" t="s">
        <v>131</v>
      </c>
      <c r="E421" s="73"/>
      <c r="F421" s="233" t="s">
        <v>783</v>
      </c>
      <c r="G421" s="73"/>
      <c r="H421" s="73"/>
      <c r="I421" s="190"/>
      <c r="J421" s="73"/>
      <c r="K421" s="73"/>
      <c r="L421" s="71"/>
      <c r="M421" s="234"/>
      <c r="N421" s="46"/>
      <c r="O421" s="46"/>
      <c r="P421" s="46"/>
      <c r="Q421" s="46"/>
      <c r="R421" s="46"/>
      <c r="S421" s="46"/>
      <c r="T421" s="94"/>
      <c r="AT421" s="23" t="s">
        <v>131</v>
      </c>
      <c r="AU421" s="23" t="s">
        <v>79</v>
      </c>
    </row>
    <row r="422" s="11" customFormat="1">
      <c r="B422" s="235"/>
      <c r="C422" s="236"/>
      <c r="D422" s="232" t="s">
        <v>133</v>
      </c>
      <c r="E422" s="237" t="s">
        <v>21</v>
      </c>
      <c r="F422" s="238" t="s">
        <v>784</v>
      </c>
      <c r="G422" s="236"/>
      <c r="H422" s="237" t="s">
        <v>21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AT422" s="244" t="s">
        <v>133</v>
      </c>
      <c r="AU422" s="244" t="s">
        <v>79</v>
      </c>
      <c r="AV422" s="11" t="s">
        <v>77</v>
      </c>
      <c r="AW422" s="11" t="s">
        <v>33</v>
      </c>
      <c r="AX422" s="11" t="s">
        <v>69</v>
      </c>
      <c r="AY422" s="244" t="s">
        <v>121</v>
      </c>
    </row>
    <row r="423" s="12" customFormat="1">
      <c r="B423" s="245"/>
      <c r="C423" s="246"/>
      <c r="D423" s="232" t="s">
        <v>133</v>
      </c>
      <c r="E423" s="247" t="s">
        <v>21</v>
      </c>
      <c r="F423" s="248" t="s">
        <v>402</v>
      </c>
      <c r="G423" s="246"/>
      <c r="H423" s="249">
        <v>267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AT423" s="255" t="s">
        <v>133</v>
      </c>
      <c r="AU423" s="255" t="s">
        <v>79</v>
      </c>
      <c r="AV423" s="12" t="s">
        <v>79</v>
      </c>
      <c r="AW423" s="12" t="s">
        <v>33</v>
      </c>
      <c r="AX423" s="12" t="s">
        <v>69</v>
      </c>
      <c r="AY423" s="255" t="s">
        <v>121</v>
      </c>
    </row>
    <row r="424" s="12" customFormat="1">
      <c r="B424" s="245"/>
      <c r="C424" s="246"/>
      <c r="D424" s="232" t="s">
        <v>133</v>
      </c>
      <c r="E424" s="247" t="s">
        <v>21</v>
      </c>
      <c r="F424" s="248" t="s">
        <v>785</v>
      </c>
      <c r="G424" s="246"/>
      <c r="H424" s="249">
        <v>13.35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AT424" s="255" t="s">
        <v>133</v>
      </c>
      <c r="AU424" s="255" t="s">
        <v>79</v>
      </c>
      <c r="AV424" s="12" t="s">
        <v>79</v>
      </c>
      <c r="AW424" s="12" t="s">
        <v>33</v>
      </c>
      <c r="AX424" s="12" t="s">
        <v>69</v>
      </c>
      <c r="AY424" s="255" t="s">
        <v>121</v>
      </c>
    </row>
    <row r="425" s="13" customFormat="1">
      <c r="B425" s="256"/>
      <c r="C425" s="257"/>
      <c r="D425" s="232" t="s">
        <v>133</v>
      </c>
      <c r="E425" s="258" t="s">
        <v>21</v>
      </c>
      <c r="F425" s="259" t="s">
        <v>137</v>
      </c>
      <c r="G425" s="257"/>
      <c r="H425" s="260">
        <v>280.35000000000002</v>
      </c>
      <c r="I425" s="261"/>
      <c r="J425" s="257"/>
      <c r="K425" s="257"/>
      <c r="L425" s="262"/>
      <c r="M425" s="263"/>
      <c r="N425" s="264"/>
      <c r="O425" s="264"/>
      <c r="P425" s="264"/>
      <c r="Q425" s="264"/>
      <c r="R425" s="264"/>
      <c r="S425" s="264"/>
      <c r="T425" s="265"/>
      <c r="AT425" s="266" t="s">
        <v>133</v>
      </c>
      <c r="AU425" s="266" t="s">
        <v>79</v>
      </c>
      <c r="AV425" s="13" t="s">
        <v>129</v>
      </c>
      <c r="AW425" s="13" t="s">
        <v>33</v>
      </c>
      <c r="AX425" s="13" t="s">
        <v>77</v>
      </c>
      <c r="AY425" s="266" t="s">
        <v>121</v>
      </c>
    </row>
    <row r="426" s="1" customFormat="1" ht="22.8" customHeight="1">
      <c r="B426" s="45"/>
      <c r="C426" s="220" t="s">
        <v>786</v>
      </c>
      <c r="D426" s="220" t="s">
        <v>124</v>
      </c>
      <c r="E426" s="221" t="s">
        <v>787</v>
      </c>
      <c r="F426" s="222" t="s">
        <v>788</v>
      </c>
      <c r="G426" s="223" t="s">
        <v>238</v>
      </c>
      <c r="H426" s="224">
        <v>891.45000000000005</v>
      </c>
      <c r="I426" s="225"/>
      <c r="J426" s="226">
        <f>ROUND(I426*H426,2)</f>
        <v>0</v>
      </c>
      <c r="K426" s="222" t="s">
        <v>128</v>
      </c>
      <c r="L426" s="71"/>
      <c r="M426" s="227" t="s">
        <v>21</v>
      </c>
      <c r="N426" s="228" t="s">
        <v>40</v>
      </c>
      <c r="O426" s="46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AR426" s="23" t="s">
        <v>129</v>
      </c>
      <c r="AT426" s="23" t="s">
        <v>124</v>
      </c>
      <c r="AU426" s="23" t="s">
        <v>79</v>
      </c>
      <c r="AY426" s="23" t="s">
        <v>121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23" t="s">
        <v>77</v>
      </c>
      <c r="BK426" s="231">
        <f>ROUND(I426*H426,2)</f>
        <v>0</v>
      </c>
      <c r="BL426" s="23" t="s">
        <v>129</v>
      </c>
      <c r="BM426" s="23" t="s">
        <v>789</v>
      </c>
    </row>
    <row r="427" s="1" customFormat="1">
      <c r="B427" s="45"/>
      <c r="C427" s="73"/>
      <c r="D427" s="232" t="s">
        <v>131</v>
      </c>
      <c r="E427" s="73"/>
      <c r="F427" s="233" t="s">
        <v>790</v>
      </c>
      <c r="G427" s="73"/>
      <c r="H427" s="73"/>
      <c r="I427" s="190"/>
      <c r="J427" s="73"/>
      <c r="K427" s="73"/>
      <c r="L427" s="71"/>
      <c r="M427" s="234"/>
      <c r="N427" s="46"/>
      <c r="O427" s="46"/>
      <c r="P427" s="46"/>
      <c r="Q427" s="46"/>
      <c r="R427" s="46"/>
      <c r="S427" s="46"/>
      <c r="T427" s="94"/>
      <c r="AT427" s="23" t="s">
        <v>131</v>
      </c>
      <c r="AU427" s="23" t="s">
        <v>79</v>
      </c>
    </row>
    <row r="428" s="11" customFormat="1">
      <c r="B428" s="235"/>
      <c r="C428" s="236"/>
      <c r="D428" s="232" t="s">
        <v>133</v>
      </c>
      <c r="E428" s="237" t="s">
        <v>21</v>
      </c>
      <c r="F428" s="238" t="s">
        <v>791</v>
      </c>
      <c r="G428" s="236"/>
      <c r="H428" s="237" t="s">
        <v>21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133</v>
      </c>
      <c r="AU428" s="244" t="s">
        <v>79</v>
      </c>
      <c r="AV428" s="11" t="s">
        <v>77</v>
      </c>
      <c r="AW428" s="11" t="s">
        <v>33</v>
      </c>
      <c r="AX428" s="11" t="s">
        <v>69</v>
      </c>
      <c r="AY428" s="244" t="s">
        <v>121</v>
      </c>
    </row>
    <row r="429" s="12" customFormat="1">
      <c r="B429" s="245"/>
      <c r="C429" s="246"/>
      <c r="D429" s="232" t="s">
        <v>133</v>
      </c>
      <c r="E429" s="247" t="s">
        <v>21</v>
      </c>
      <c r="F429" s="248" t="s">
        <v>683</v>
      </c>
      <c r="G429" s="246"/>
      <c r="H429" s="249">
        <v>849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AT429" s="255" t="s">
        <v>133</v>
      </c>
      <c r="AU429" s="255" t="s">
        <v>79</v>
      </c>
      <c r="AV429" s="12" t="s">
        <v>79</v>
      </c>
      <c r="AW429" s="12" t="s">
        <v>33</v>
      </c>
      <c r="AX429" s="12" t="s">
        <v>69</v>
      </c>
      <c r="AY429" s="255" t="s">
        <v>121</v>
      </c>
    </row>
    <row r="430" s="12" customFormat="1">
      <c r="B430" s="245"/>
      <c r="C430" s="246"/>
      <c r="D430" s="232" t="s">
        <v>133</v>
      </c>
      <c r="E430" s="247" t="s">
        <v>21</v>
      </c>
      <c r="F430" s="248" t="s">
        <v>792</v>
      </c>
      <c r="G430" s="246"/>
      <c r="H430" s="249">
        <v>42.450000000000003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AT430" s="255" t="s">
        <v>133</v>
      </c>
      <c r="AU430" s="255" t="s">
        <v>79</v>
      </c>
      <c r="AV430" s="12" t="s">
        <v>79</v>
      </c>
      <c r="AW430" s="12" t="s">
        <v>33</v>
      </c>
      <c r="AX430" s="12" t="s">
        <v>69</v>
      </c>
      <c r="AY430" s="255" t="s">
        <v>121</v>
      </c>
    </row>
    <row r="431" s="13" customFormat="1">
      <c r="B431" s="256"/>
      <c r="C431" s="257"/>
      <c r="D431" s="232" t="s">
        <v>133</v>
      </c>
      <c r="E431" s="258" t="s">
        <v>21</v>
      </c>
      <c r="F431" s="259" t="s">
        <v>137</v>
      </c>
      <c r="G431" s="257"/>
      <c r="H431" s="260">
        <v>891.45000000000005</v>
      </c>
      <c r="I431" s="261"/>
      <c r="J431" s="257"/>
      <c r="K431" s="257"/>
      <c r="L431" s="262"/>
      <c r="M431" s="263"/>
      <c r="N431" s="264"/>
      <c r="O431" s="264"/>
      <c r="P431" s="264"/>
      <c r="Q431" s="264"/>
      <c r="R431" s="264"/>
      <c r="S431" s="264"/>
      <c r="T431" s="265"/>
      <c r="AT431" s="266" t="s">
        <v>133</v>
      </c>
      <c r="AU431" s="266" t="s">
        <v>79</v>
      </c>
      <c r="AV431" s="13" t="s">
        <v>129</v>
      </c>
      <c r="AW431" s="13" t="s">
        <v>33</v>
      </c>
      <c r="AX431" s="13" t="s">
        <v>77</v>
      </c>
      <c r="AY431" s="266" t="s">
        <v>121</v>
      </c>
    </row>
    <row r="432" s="1" customFormat="1" ht="22.8" customHeight="1">
      <c r="B432" s="45"/>
      <c r="C432" s="220" t="s">
        <v>793</v>
      </c>
      <c r="D432" s="220" t="s">
        <v>124</v>
      </c>
      <c r="E432" s="221" t="s">
        <v>794</v>
      </c>
      <c r="F432" s="222" t="s">
        <v>795</v>
      </c>
      <c r="G432" s="223" t="s">
        <v>238</v>
      </c>
      <c r="H432" s="224">
        <v>9.4499999999999993</v>
      </c>
      <c r="I432" s="225"/>
      <c r="J432" s="226">
        <f>ROUND(I432*H432,2)</f>
        <v>0</v>
      </c>
      <c r="K432" s="222" t="s">
        <v>128</v>
      </c>
      <c r="L432" s="71"/>
      <c r="M432" s="227" t="s">
        <v>21</v>
      </c>
      <c r="N432" s="228" t="s">
        <v>40</v>
      </c>
      <c r="O432" s="46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" t="s">
        <v>129</v>
      </c>
      <c r="AT432" s="23" t="s">
        <v>124</v>
      </c>
      <c r="AU432" s="23" t="s">
        <v>79</v>
      </c>
      <c r="AY432" s="23" t="s">
        <v>121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23" t="s">
        <v>77</v>
      </c>
      <c r="BK432" s="231">
        <f>ROUND(I432*H432,2)</f>
        <v>0</v>
      </c>
      <c r="BL432" s="23" t="s">
        <v>129</v>
      </c>
      <c r="BM432" s="23" t="s">
        <v>796</v>
      </c>
    </row>
    <row r="433" s="1" customFormat="1">
      <c r="B433" s="45"/>
      <c r="C433" s="73"/>
      <c r="D433" s="232" t="s">
        <v>131</v>
      </c>
      <c r="E433" s="73"/>
      <c r="F433" s="233" t="s">
        <v>797</v>
      </c>
      <c r="G433" s="73"/>
      <c r="H433" s="73"/>
      <c r="I433" s="190"/>
      <c r="J433" s="73"/>
      <c r="K433" s="73"/>
      <c r="L433" s="71"/>
      <c r="M433" s="234"/>
      <c r="N433" s="46"/>
      <c r="O433" s="46"/>
      <c r="P433" s="46"/>
      <c r="Q433" s="46"/>
      <c r="R433" s="46"/>
      <c r="S433" s="46"/>
      <c r="T433" s="94"/>
      <c r="AT433" s="23" t="s">
        <v>131</v>
      </c>
      <c r="AU433" s="23" t="s">
        <v>79</v>
      </c>
    </row>
    <row r="434" s="11" customFormat="1">
      <c r="B434" s="235"/>
      <c r="C434" s="236"/>
      <c r="D434" s="232" t="s">
        <v>133</v>
      </c>
      <c r="E434" s="237" t="s">
        <v>21</v>
      </c>
      <c r="F434" s="238" t="s">
        <v>798</v>
      </c>
      <c r="G434" s="236"/>
      <c r="H434" s="237" t="s">
        <v>21</v>
      </c>
      <c r="I434" s="239"/>
      <c r="J434" s="236"/>
      <c r="K434" s="236"/>
      <c r="L434" s="240"/>
      <c r="M434" s="241"/>
      <c r="N434" s="242"/>
      <c r="O434" s="242"/>
      <c r="P434" s="242"/>
      <c r="Q434" s="242"/>
      <c r="R434" s="242"/>
      <c r="S434" s="242"/>
      <c r="T434" s="243"/>
      <c r="AT434" s="244" t="s">
        <v>133</v>
      </c>
      <c r="AU434" s="244" t="s">
        <v>79</v>
      </c>
      <c r="AV434" s="11" t="s">
        <v>77</v>
      </c>
      <c r="AW434" s="11" t="s">
        <v>33</v>
      </c>
      <c r="AX434" s="11" t="s">
        <v>69</v>
      </c>
      <c r="AY434" s="244" t="s">
        <v>121</v>
      </c>
    </row>
    <row r="435" s="12" customFormat="1">
      <c r="B435" s="245"/>
      <c r="C435" s="246"/>
      <c r="D435" s="232" t="s">
        <v>133</v>
      </c>
      <c r="E435" s="247" t="s">
        <v>21</v>
      </c>
      <c r="F435" s="248" t="s">
        <v>799</v>
      </c>
      <c r="G435" s="246"/>
      <c r="H435" s="249">
        <v>9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133</v>
      </c>
      <c r="AU435" s="255" t="s">
        <v>79</v>
      </c>
      <c r="AV435" s="12" t="s">
        <v>79</v>
      </c>
      <c r="AW435" s="12" t="s">
        <v>33</v>
      </c>
      <c r="AX435" s="12" t="s">
        <v>69</v>
      </c>
      <c r="AY435" s="255" t="s">
        <v>121</v>
      </c>
    </row>
    <row r="436" s="12" customFormat="1">
      <c r="B436" s="245"/>
      <c r="C436" s="246"/>
      <c r="D436" s="232" t="s">
        <v>133</v>
      </c>
      <c r="E436" s="247" t="s">
        <v>21</v>
      </c>
      <c r="F436" s="248" t="s">
        <v>800</v>
      </c>
      <c r="G436" s="246"/>
      <c r="H436" s="249">
        <v>0.45000000000000001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AT436" s="255" t="s">
        <v>133</v>
      </c>
      <c r="AU436" s="255" t="s">
        <v>79</v>
      </c>
      <c r="AV436" s="12" t="s">
        <v>79</v>
      </c>
      <c r="AW436" s="12" t="s">
        <v>33</v>
      </c>
      <c r="AX436" s="12" t="s">
        <v>69</v>
      </c>
      <c r="AY436" s="255" t="s">
        <v>121</v>
      </c>
    </row>
    <row r="437" s="13" customFormat="1">
      <c r="B437" s="256"/>
      <c r="C437" s="257"/>
      <c r="D437" s="232" t="s">
        <v>133</v>
      </c>
      <c r="E437" s="258" t="s">
        <v>21</v>
      </c>
      <c r="F437" s="259" t="s">
        <v>137</v>
      </c>
      <c r="G437" s="257"/>
      <c r="H437" s="260">
        <v>9.4499999999999993</v>
      </c>
      <c r="I437" s="261"/>
      <c r="J437" s="257"/>
      <c r="K437" s="257"/>
      <c r="L437" s="262"/>
      <c r="M437" s="263"/>
      <c r="N437" s="264"/>
      <c r="O437" s="264"/>
      <c r="P437" s="264"/>
      <c r="Q437" s="264"/>
      <c r="R437" s="264"/>
      <c r="S437" s="264"/>
      <c r="T437" s="265"/>
      <c r="AT437" s="266" t="s">
        <v>133</v>
      </c>
      <c r="AU437" s="266" t="s">
        <v>79</v>
      </c>
      <c r="AV437" s="13" t="s">
        <v>129</v>
      </c>
      <c r="AW437" s="13" t="s">
        <v>33</v>
      </c>
      <c r="AX437" s="13" t="s">
        <v>77</v>
      </c>
      <c r="AY437" s="266" t="s">
        <v>121</v>
      </c>
    </row>
    <row r="438" s="1" customFormat="1" ht="22.8" customHeight="1">
      <c r="B438" s="45"/>
      <c r="C438" s="220" t="s">
        <v>801</v>
      </c>
      <c r="D438" s="220" t="s">
        <v>124</v>
      </c>
      <c r="E438" s="221" t="s">
        <v>802</v>
      </c>
      <c r="F438" s="222" t="s">
        <v>803</v>
      </c>
      <c r="G438" s="223" t="s">
        <v>238</v>
      </c>
      <c r="H438" s="224">
        <v>31.5</v>
      </c>
      <c r="I438" s="225"/>
      <c r="J438" s="226">
        <f>ROUND(I438*H438,2)</f>
        <v>0</v>
      </c>
      <c r="K438" s="222" t="s">
        <v>128</v>
      </c>
      <c r="L438" s="71"/>
      <c r="M438" s="227" t="s">
        <v>21</v>
      </c>
      <c r="N438" s="228" t="s">
        <v>40</v>
      </c>
      <c r="O438" s="46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AR438" s="23" t="s">
        <v>129</v>
      </c>
      <c r="AT438" s="23" t="s">
        <v>124</v>
      </c>
      <c r="AU438" s="23" t="s">
        <v>79</v>
      </c>
      <c r="AY438" s="23" t="s">
        <v>121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23" t="s">
        <v>77</v>
      </c>
      <c r="BK438" s="231">
        <f>ROUND(I438*H438,2)</f>
        <v>0</v>
      </c>
      <c r="BL438" s="23" t="s">
        <v>129</v>
      </c>
      <c r="BM438" s="23" t="s">
        <v>804</v>
      </c>
    </row>
    <row r="439" s="1" customFormat="1">
      <c r="B439" s="45"/>
      <c r="C439" s="73"/>
      <c r="D439" s="232" t="s">
        <v>131</v>
      </c>
      <c r="E439" s="73"/>
      <c r="F439" s="233" t="s">
        <v>805</v>
      </c>
      <c r="G439" s="73"/>
      <c r="H439" s="73"/>
      <c r="I439" s="190"/>
      <c r="J439" s="73"/>
      <c r="K439" s="73"/>
      <c r="L439" s="71"/>
      <c r="M439" s="234"/>
      <c r="N439" s="46"/>
      <c r="O439" s="46"/>
      <c r="P439" s="46"/>
      <c r="Q439" s="46"/>
      <c r="R439" s="46"/>
      <c r="S439" s="46"/>
      <c r="T439" s="94"/>
      <c r="AT439" s="23" t="s">
        <v>131</v>
      </c>
      <c r="AU439" s="23" t="s">
        <v>79</v>
      </c>
    </row>
    <row r="440" s="11" customFormat="1">
      <c r="B440" s="235"/>
      <c r="C440" s="236"/>
      <c r="D440" s="232" t="s">
        <v>133</v>
      </c>
      <c r="E440" s="237" t="s">
        <v>21</v>
      </c>
      <c r="F440" s="238" t="s">
        <v>806</v>
      </c>
      <c r="G440" s="236"/>
      <c r="H440" s="237" t="s">
        <v>21</v>
      </c>
      <c r="I440" s="239"/>
      <c r="J440" s="236"/>
      <c r="K440" s="236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133</v>
      </c>
      <c r="AU440" s="244" t="s">
        <v>79</v>
      </c>
      <c r="AV440" s="11" t="s">
        <v>77</v>
      </c>
      <c r="AW440" s="11" t="s">
        <v>33</v>
      </c>
      <c r="AX440" s="11" t="s">
        <v>69</v>
      </c>
      <c r="AY440" s="244" t="s">
        <v>121</v>
      </c>
    </row>
    <row r="441" s="12" customFormat="1">
      <c r="B441" s="245"/>
      <c r="C441" s="246"/>
      <c r="D441" s="232" t="s">
        <v>133</v>
      </c>
      <c r="E441" s="247" t="s">
        <v>21</v>
      </c>
      <c r="F441" s="248" t="s">
        <v>422</v>
      </c>
      <c r="G441" s="246"/>
      <c r="H441" s="249">
        <v>30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AT441" s="255" t="s">
        <v>133</v>
      </c>
      <c r="AU441" s="255" t="s">
        <v>79</v>
      </c>
      <c r="AV441" s="12" t="s">
        <v>79</v>
      </c>
      <c r="AW441" s="12" t="s">
        <v>33</v>
      </c>
      <c r="AX441" s="12" t="s">
        <v>69</v>
      </c>
      <c r="AY441" s="255" t="s">
        <v>121</v>
      </c>
    </row>
    <row r="442" s="12" customFormat="1">
      <c r="B442" s="245"/>
      <c r="C442" s="246"/>
      <c r="D442" s="232" t="s">
        <v>133</v>
      </c>
      <c r="E442" s="247" t="s">
        <v>21</v>
      </c>
      <c r="F442" s="248" t="s">
        <v>807</v>
      </c>
      <c r="G442" s="246"/>
      <c r="H442" s="249">
        <v>1.5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AT442" s="255" t="s">
        <v>133</v>
      </c>
      <c r="AU442" s="255" t="s">
        <v>79</v>
      </c>
      <c r="AV442" s="12" t="s">
        <v>79</v>
      </c>
      <c r="AW442" s="12" t="s">
        <v>33</v>
      </c>
      <c r="AX442" s="12" t="s">
        <v>69</v>
      </c>
      <c r="AY442" s="255" t="s">
        <v>121</v>
      </c>
    </row>
    <row r="443" s="13" customFormat="1">
      <c r="B443" s="256"/>
      <c r="C443" s="257"/>
      <c r="D443" s="232" t="s">
        <v>133</v>
      </c>
      <c r="E443" s="258" t="s">
        <v>21</v>
      </c>
      <c r="F443" s="259" t="s">
        <v>137</v>
      </c>
      <c r="G443" s="257"/>
      <c r="H443" s="260">
        <v>31.5</v>
      </c>
      <c r="I443" s="261"/>
      <c r="J443" s="257"/>
      <c r="K443" s="257"/>
      <c r="L443" s="262"/>
      <c r="M443" s="263"/>
      <c r="N443" s="264"/>
      <c r="O443" s="264"/>
      <c r="P443" s="264"/>
      <c r="Q443" s="264"/>
      <c r="R443" s="264"/>
      <c r="S443" s="264"/>
      <c r="T443" s="265"/>
      <c r="AT443" s="266" t="s">
        <v>133</v>
      </c>
      <c r="AU443" s="266" t="s">
        <v>79</v>
      </c>
      <c r="AV443" s="13" t="s">
        <v>129</v>
      </c>
      <c r="AW443" s="13" t="s">
        <v>33</v>
      </c>
      <c r="AX443" s="13" t="s">
        <v>77</v>
      </c>
      <c r="AY443" s="266" t="s">
        <v>121</v>
      </c>
    </row>
    <row r="444" s="1" customFormat="1" ht="22.8" customHeight="1">
      <c r="B444" s="45"/>
      <c r="C444" s="220" t="s">
        <v>808</v>
      </c>
      <c r="D444" s="220" t="s">
        <v>124</v>
      </c>
      <c r="E444" s="221" t="s">
        <v>809</v>
      </c>
      <c r="F444" s="222" t="s">
        <v>810</v>
      </c>
      <c r="G444" s="223" t="s">
        <v>238</v>
      </c>
      <c r="H444" s="224">
        <v>891.45000000000005</v>
      </c>
      <c r="I444" s="225"/>
      <c r="J444" s="226">
        <f>ROUND(I444*H444,2)</f>
        <v>0</v>
      </c>
      <c r="K444" s="222" t="s">
        <v>128</v>
      </c>
      <c r="L444" s="71"/>
      <c r="M444" s="227" t="s">
        <v>21</v>
      </c>
      <c r="N444" s="228" t="s">
        <v>40</v>
      </c>
      <c r="O444" s="46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AR444" s="23" t="s">
        <v>129</v>
      </c>
      <c r="AT444" s="23" t="s">
        <v>124</v>
      </c>
      <c r="AU444" s="23" t="s">
        <v>79</v>
      </c>
      <c r="AY444" s="23" t="s">
        <v>121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23" t="s">
        <v>77</v>
      </c>
      <c r="BK444" s="231">
        <f>ROUND(I444*H444,2)</f>
        <v>0</v>
      </c>
      <c r="BL444" s="23" t="s">
        <v>129</v>
      </c>
      <c r="BM444" s="23" t="s">
        <v>811</v>
      </c>
    </row>
    <row r="445" s="1" customFormat="1">
      <c r="B445" s="45"/>
      <c r="C445" s="73"/>
      <c r="D445" s="232" t="s">
        <v>131</v>
      </c>
      <c r="E445" s="73"/>
      <c r="F445" s="233" t="s">
        <v>812</v>
      </c>
      <c r="G445" s="73"/>
      <c r="H445" s="73"/>
      <c r="I445" s="190"/>
      <c r="J445" s="73"/>
      <c r="K445" s="73"/>
      <c r="L445" s="71"/>
      <c r="M445" s="234"/>
      <c r="N445" s="46"/>
      <c r="O445" s="46"/>
      <c r="P445" s="46"/>
      <c r="Q445" s="46"/>
      <c r="R445" s="46"/>
      <c r="S445" s="46"/>
      <c r="T445" s="94"/>
      <c r="AT445" s="23" t="s">
        <v>131</v>
      </c>
      <c r="AU445" s="23" t="s">
        <v>79</v>
      </c>
    </row>
    <row r="446" s="11" customFormat="1">
      <c r="B446" s="235"/>
      <c r="C446" s="236"/>
      <c r="D446" s="232" t="s">
        <v>133</v>
      </c>
      <c r="E446" s="237" t="s">
        <v>21</v>
      </c>
      <c r="F446" s="238" t="s">
        <v>806</v>
      </c>
      <c r="G446" s="236"/>
      <c r="H446" s="237" t="s">
        <v>21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133</v>
      </c>
      <c r="AU446" s="244" t="s">
        <v>79</v>
      </c>
      <c r="AV446" s="11" t="s">
        <v>77</v>
      </c>
      <c r="AW446" s="11" t="s">
        <v>33</v>
      </c>
      <c r="AX446" s="11" t="s">
        <v>69</v>
      </c>
      <c r="AY446" s="244" t="s">
        <v>121</v>
      </c>
    </row>
    <row r="447" s="12" customFormat="1">
      <c r="B447" s="245"/>
      <c r="C447" s="246"/>
      <c r="D447" s="232" t="s">
        <v>133</v>
      </c>
      <c r="E447" s="247" t="s">
        <v>21</v>
      </c>
      <c r="F447" s="248" t="s">
        <v>683</v>
      </c>
      <c r="G447" s="246"/>
      <c r="H447" s="249">
        <v>849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AT447" s="255" t="s">
        <v>133</v>
      </c>
      <c r="AU447" s="255" t="s">
        <v>79</v>
      </c>
      <c r="AV447" s="12" t="s">
        <v>79</v>
      </c>
      <c r="AW447" s="12" t="s">
        <v>33</v>
      </c>
      <c r="AX447" s="12" t="s">
        <v>69</v>
      </c>
      <c r="AY447" s="255" t="s">
        <v>121</v>
      </c>
    </row>
    <row r="448" s="12" customFormat="1">
      <c r="B448" s="245"/>
      <c r="C448" s="246"/>
      <c r="D448" s="232" t="s">
        <v>133</v>
      </c>
      <c r="E448" s="247" t="s">
        <v>21</v>
      </c>
      <c r="F448" s="248" t="s">
        <v>813</v>
      </c>
      <c r="G448" s="246"/>
      <c r="H448" s="249">
        <v>42.450000000000003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AT448" s="255" t="s">
        <v>133</v>
      </c>
      <c r="AU448" s="255" t="s">
        <v>79</v>
      </c>
      <c r="AV448" s="12" t="s">
        <v>79</v>
      </c>
      <c r="AW448" s="12" t="s">
        <v>33</v>
      </c>
      <c r="AX448" s="12" t="s">
        <v>69</v>
      </c>
      <c r="AY448" s="255" t="s">
        <v>121</v>
      </c>
    </row>
    <row r="449" s="13" customFormat="1">
      <c r="B449" s="256"/>
      <c r="C449" s="257"/>
      <c r="D449" s="232" t="s">
        <v>133</v>
      </c>
      <c r="E449" s="258" t="s">
        <v>21</v>
      </c>
      <c r="F449" s="259" t="s">
        <v>137</v>
      </c>
      <c r="G449" s="257"/>
      <c r="H449" s="260">
        <v>891.45000000000005</v>
      </c>
      <c r="I449" s="261"/>
      <c r="J449" s="257"/>
      <c r="K449" s="257"/>
      <c r="L449" s="262"/>
      <c r="M449" s="263"/>
      <c r="N449" s="264"/>
      <c r="O449" s="264"/>
      <c r="P449" s="264"/>
      <c r="Q449" s="264"/>
      <c r="R449" s="264"/>
      <c r="S449" s="264"/>
      <c r="T449" s="265"/>
      <c r="AT449" s="266" t="s">
        <v>133</v>
      </c>
      <c r="AU449" s="266" t="s">
        <v>79</v>
      </c>
      <c r="AV449" s="13" t="s">
        <v>129</v>
      </c>
      <c r="AW449" s="13" t="s">
        <v>33</v>
      </c>
      <c r="AX449" s="13" t="s">
        <v>77</v>
      </c>
      <c r="AY449" s="266" t="s">
        <v>121</v>
      </c>
    </row>
    <row r="450" s="1" customFormat="1" ht="22.8" customHeight="1">
      <c r="B450" s="45"/>
      <c r="C450" s="220" t="s">
        <v>814</v>
      </c>
      <c r="D450" s="220" t="s">
        <v>124</v>
      </c>
      <c r="E450" s="221" t="s">
        <v>815</v>
      </c>
      <c r="F450" s="222" t="s">
        <v>816</v>
      </c>
      <c r="G450" s="223" t="s">
        <v>238</v>
      </c>
      <c r="H450" s="224">
        <v>46.200000000000003</v>
      </c>
      <c r="I450" s="225"/>
      <c r="J450" s="226">
        <f>ROUND(I450*H450,2)</f>
        <v>0</v>
      </c>
      <c r="K450" s="222" t="s">
        <v>128</v>
      </c>
      <c r="L450" s="71"/>
      <c r="M450" s="227" t="s">
        <v>21</v>
      </c>
      <c r="N450" s="228" t="s">
        <v>40</v>
      </c>
      <c r="O450" s="46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AR450" s="23" t="s">
        <v>129</v>
      </c>
      <c r="AT450" s="23" t="s">
        <v>124</v>
      </c>
      <c r="AU450" s="23" t="s">
        <v>79</v>
      </c>
      <c r="AY450" s="23" t="s">
        <v>121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23" t="s">
        <v>77</v>
      </c>
      <c r="BK450" s="231">
        <f>ROUND(I450*H450,2)</f>
        <v>0</v>
      </c>
      <c r="BL450" s="23" t="s">
        <v>129</v>
      </c>
      <c r="BM450" s="23" t="s">
        <v>817</v>
      </c>
    </row>
    <row r="451" s="1" customFormat="1">
      <c r="B451" s="45"/>
      <c r="C451" s="73"/>
      <c r="D451" s="232" t="s">
        <v>131</v>
      </c>
      <c r="E451" s="73"/>
      <c r="F451" s="233" t="s">
        <v>818</v>
      </c>
      <c r="G451" s="73"/>
      <c r="H451" s="73"/>
      <c r="I451" s="190"/>
      <c r="J451" s="73"/>
      <c r="K451" s="73"/>
      <c r="L451" s="71"/>
      <c r="M451" s="234"/>
      <c r="N451" s="46"/>
      <c r="O451" s="46"/>
      <c r="P451" s="46"/>
      <c r="Q451" s="46"/>
      <c r="R451" s="46"/>
      <c r="S451" s="46"/>
      <c r="T451" s="94"/>
      <c r="AT451" s="23" t="s">
        <v>131</v>
      </c>
      <c r="AU451" s="23" t="s">
        <v>79</v>
      </c>
    </row>
    <row r="452" s="11" customFormat="1">
      <c r="B452" s="235"/>
      <c r="C452" s="236"/>
      <c r="D452" s="232" t="s">
        <v>133</v>
      </c>
      <c r="E452" s="237" t="s">
        <v>21</v>
      </c>
      <c r="F452" s="238" t="s">
        <v>134</v>
      </c>
      <c r="G452" s="236"/>
      <c r="H452" s="237" t="s">
        <v>21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133</v>
      </c>
      <c r="AU452" s="244" t="s">
        <v>79</v>
      </c>
      <c r="AV452" s="11" t="s">
        <v>77</v>
      </c>
      <c r="AW452" s="11" t="s">
        <v>33</v>
      </c>
      <c r="AX452" s="11" t="s">
        <v>69</v>
      </c>
      <c r="AY452" s="244" t="s">
        <v>121</v>
      </c>
    </row>
    <row r="453" s="12" customFormat="1">
      <c r="B453" s="245"/>
      <c r="C453" s="246"/>
      <c r="D453" s="232" t="s">
        <v>133</v>
      </c>
      <c r="E453" s="247" t="s">
        <v>21</v>
      </c>
      <c r="F453" s="248" t="s">
        <v>819</v>
      </c>
      <c r="G453" s="246"/>
      <c r="H453" s="249">
        <v>44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AT453" s="255" t="s">
        <v>133</v>
      </c>
      <c r="AU453" s="255" t="s">
        <v>79</v>
      </c>
      <c r="AV453" s="12" t="s">
        <v>79</v>
      </c>
      <c r="AW453" s="12" t="s">
        <v>33</v>
      </c>
      <c r="AX453" s="12" t="s">
        <v>69</v>
      </c>
      <c r="AY453" s="255" t="s">
        <v>121</v>
      </c>
    </row>
    <row r="454" s="12" customFormat="1">
      <c r="B454" s="245"/>
      <c r="C454" s="246"/>
      <c r="D454" s="232" t="s">
        <v>133</v>
      </c>
      <c r="E454" s="247" t="s">
        <v>21</v>
      </c>
      <c r="F454" s="248" t="s">
        <v>820</v>
      </c>
      <c r="G454" s="246"/>
      <c r="H454" s="249">
        <v>2.2000000000000002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AT454" s="255" t="s">
        <v>133</v>
      </c>
      <c r="AU454" s="255" t="s">
        <v>79</v>
      </c>
      <c r="AV454" s="12" t="s">
        <v>79</v>
      </c>
      <c r="AW454" s="12" t="s">
        <v>33</v>
      </c>
      <c r="AX454" s="12" t="s">
        <v>69</v>
      </c>
      <c r="AY454" s="255" t="s">
        <v>121</v>
      </c>
    </row>
    <row r="455" s="13" customFormat="1">
      <c r="B455" s="256"/>
      <c r="C455" s="257"/>
      <c r="D455" s="232" t="s">
        <v>133</v>
      </c>
      <c r="E455" s="258" t="s">
        <v>21</v>
      </c>
      <c r="F455" s="259" t="s">
        <v>137</v>
      </c>
      <c r="G455" s="257"/>
      <c r="H455" s="260">
        <v>46.200000000000003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AT455" s="266" t="s">
        <v>133</v>
      </c>
      <c r="AU455" s="266" t="s">
        <v>79</v>
      </c>
      <c r="AV455" s="13" t="s">
        <v>129</v>
      </c>
      <c r="AW455" s="13" t="s">
        <v>33</v>
      </c>
      <c r="AX455" s="13" t="s">
        <v>77</v>
      </c>
      <c r="AY455" s="266" t="s">
        <v>121</v>
      </c>
    </row>
    <row r="456" s="1" customFormat="1" ht="22.8" customHeight="1">
      <c r="B456" s="45"/>
      <c r="C456" s="220" t="s">
        <v>821</v>
      </c>
      <c r="D456" s="220" t="s">
        <v>124</v>
      </c>
      <c r="E456" s="221" t="s">
        <v>822</v>
      </c>
      <c r="F456" s="222" t="s">
        <v>823</v>
      </c>
      <c r="G456" s="223" t="s">
        <v>238</v>
      </c>
      <c r="H456" s="224">
        <v>597.45000000000005</v>
      </c>
      <c r="I456" s="225"/>
      <c r="J456" s="226">
        <f>ROUND(I456*H456,2)</f>
        <v>0</v>
      </c>
      <c r="K456" s="222" t="s">
        <v>128</v>
      </c>
      <c r="L456" s="71"/>
      <c r="M456" s="227" t="s">
        <v>21</v>
      </c>
      <c r="N456" s="228" t="s">
        <v>40</v>
      </c>
      <c r="O456" s="46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AR456" s="23" t="s">
        <v>129</v>
      </c>
      <c r="AT456" s="23" t="s">
        <v>124</v>
      </c>
      <c r="AU456" s="23" t="s">
        <v>79</v>
      </c>
      <c r="AY456" s="23" t="s">
        <v>121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23" t="s">
        <v>77</v>
      </c>
      <c r="BK456" s="231">
        <f>ROUND(I456*H456,2)</f>
        <v>0</v>
      </c>
      <c r="BL456" s="23" t="s">
        <v>129</v>
      </c>
      <c r="BM456" s="23" t="s">
        <v>824</v>
      </c>
    </row>
    <row r="457" s="1" customFormat="1">
      <c r="B457" s="45"/>
      <c r="C457" s="73"/>
      <c r="D457" s="232" t="s">
        <v>131</v>
      </c>
      <c r="E457" s="73"/>
      <c r="F457" s="233" t="s">
        <v>825</v>
      </c>
      <c r="G457" s="73"/>
      <c r="H457" s="73"/>
      <c r="I457" s="190"/>
      <c r="J457" s="73"/>
      <c r="K457" s="73"/>
      <c r="L457" s="71"/>
      <c r="M457" s="234"/>
      <c r="N457" s="46"/>
      <c r="O457" s="46"/>
      <c r="P457" s="46"/>
      <c r="Q457" s="46"/>
      <c r="R457" s="46"/>
      <c r="S457" s="46"/>
      <c r="T457" s="94"/>
      <c r="AT457" s="23" t="s">
        <v>131</v>
      </c>
      <c r="AU457" s="23" t="s">
        <v>79</v>
      </c>
    </row>
    <row r="458" s="11" customFormat="1">
      <c r="B458" s="235"/>
      <c r="C458" s="236"/>
      <c r="D458" s="232" t="s">
        <v>133</v>
      </c>
      <c r="E458" s="237" t="s">
        <v>21</v>
      </c>
      <c r="F458" s="238" t="s">
        <v>134</v>
      </c>
      <c r="G458" s="236"/>
      <c r="H458" s="237" t="s">
        <v>21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133</v>
      </c>
      <c r="AU458" s="244" t="s">
        <v>79</v>
      </c>
      <c r="AV458" s="11" t="s">
        <v>77</v>
      </c>
      <c r="AW458" s="11" t="s">
        <v>33</v>
      </c>
      <c r="AX458" s="11" t="s">
        <v>69</v>
      </c>
      <c r="AY458" s="244" t="s">
        <v>121</v>
      </c>
    </row>
    <row r="459" s="12" customFormat="1">
      <c r="B459" s="245"/>
      <c r="C459" s="246"/>
      <c r="D459" s="232" t="s">
        <v>133</v>
      </c>
      <c r="E459" s="247" t="s">
        <v>21</v>
      </c>
      <c r="F459" s="248" t="s">
        <v>397</v>
      </c>
      <c r="G459" s="246"/>
      <c r="H459" s="249">
        <v>569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133</v>
      </c>
      <c r="AU459" s="255" t="s">
        <v>79</v>
      </c>
      <c r="AV459" s="12" t="s">
        <v>79</v>
      </c>
      <c r="AW459" s="12" t="s">
        <v>33</v>
      </c>
      <c r="AX459" s="12" t="s">
        <v>69</v>
      </c>
      <c r="AY459" s="255" t="s">
        <v>121</v>
      </c>
    </row>
    <row r="460" s="12" customFormat="1">
      <c r="B460" s="245"/>
      <c r="C460" s="246"/>
      <c r="D460" s="232" t="s">
        <v>133</v>
      </c>
      <c r="E460" s="247" t="s">
        <v>21</v>
      </c>
      <c r="F460" s="248" t="s">
        <v>826</v>
      </c>
      <c r="G460" s="246"/>
      <c r="H460" s="249">
        <v>28.449999999999999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AT460" s="255" t="s">
        <v>133</v>
      </c>
      <c r="AU460" s="255" t="s">
        <v>79</v>
      </c>
      <c r="AV460" s="12" t="s">
        <v>79</v>
      </c>
      <c r="AW460" s="12" t="s">
        <v>33</v>
      </c>
      <c r="AX460" s="12" t="s">
        <v>69</v>
      </c>
      <c r="AY460" s="255" t="s">
        <v>121</v>
      </c>
    </row>
    <row r="461" s="13" customFormat="1">
      <c r="B461" s="256"/>
      <c r="C461" s="257"/>
      <c r="D461" s="232" t="s">
        <v>133</v>
      </c>
      <c r="E461" s="258" t="s">
        <v>21</v>
      </c>
      <c r="F461" s="259" t="s">
        <v>137</v>
      </c>
      <c r="G461" s="257"/>
      <c r="H461" s="260">
        <v>597.45000000000005</v>
      </c>
      <c r="I461" s="261"/>
      <c r="J461" s="257"/>
      <c r="K461" s="257"/>
      <c r="L461" s="262"/>
      <c r="M461" s="263"/>
      <c r="N461" s="264"/>
      <c r="O461" s="264"/>
      <c r="P461" s="264"/>
      <c r="Q461" s="264"/>
      <c r="R461" s="264"/>
      <c r="S461" s="264"/>
      <c r="T461" s="265"/>
      <c r="AT461" s="266" t="s">
        <v>133</v>
      </c>
      <c r="AU461" s="266" t="s">
        <v>79</v>
      </c>
      <c r="AV461" s="13" t="s">
        <v>129</v>
      </c>
      <c r="AW461" s="13" t="s">
        <v>33</v>
      </c>
      <c r="AX461" s="13" t="s">
        <v>77</v>
      </c>
      <c r="AY461" s="266" t="s">
        <v>121</v>
      </c>
    </row>
    <row r="462" s="1" customFormat="1" ht="22.8" customHeight="1">
      <c r="B462" s="45"/>
      <c r="C462" s="220" t="s">
        <v>827</v>
      </c>
      <c r="D462" s="220" t="s">
        <v>124</v>
      </c>
      <c r="E462" s="221" t="s">
        <v>828</v>
      </c>
      <c r="F462" s="222" t="s">
        <v>829</v>
      </c>
      <c r="G462" s="223" t="s">
        <v>238</v>
      </c>
      <c r="H462" s="224">
        <v>891.45000000000005</v>
      </c>
      <c r="I462" s="225"/>
      <c r="J462" s="226">
        <f>ROUND(I462*H462,2)</f>
        <v>0</v>
      </c>
      <c r="K462" s="222" t="s">
        <v>128</v>
      </c>
      <c r="L462" s="71"/>
      <c r="M462" s="227" t="s">
        <v>21</v>
      </c>
      <c r="N462" s="228" t="s">
        <v>40</v>
      </c>
      <c r="O462" s="46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AR462" s="23" t="s">
        <v>129</v>
      </c>
      <c r="AT462" s="23" t="s">
        <v>124</v>
      </c>
      <c r="AU462" s="23" t="s">
        <v>79</v>
      </c>
      <c r="AY462" s="23" t="s">
        <v>121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23" t="s">
        <v>77</v>
      </c>
      <c r="BK462" s="231">
        <f>ROUND(I462*H462,2)</f>
        <v>0</v>
      </c>
      <c r="BL462" s="23" t="s">
        <v>129</v>
      </c>
      <c r="BM462" s="23" t="s">
        <v>830</v>
      </c>
    </row>
    <row r="463" s="1" customFormat="1">
      <c r="B463" s="45"/>
      <c r="C463" s="73"/>
      <c r="D463" s="232" t="s">
        <v>131</v>
      </c>
      <c r="E463" s="73"/>
      <c r="F463" s="233" t="s">
        <v>831</v>
      </c>
      <c r="G463" s="73"/>
      <c r="H463" s="73"/>
      <c r="I463" s="190"/>
      <c r="J463" s="73"/>
      <c r="K463" s="73"/>
      <c r="L463" s="71"/>
      <c r="M463" s="234"/>
      <c r="N463" s="46"/>
      <c r="O463" s="46"/>
      <c r="P463" s="46"/>
      <c r="Q463" s="46"/>
      <c r="R463" s="46"/>
      <c r="S463" s="46"/>
      <c r="T463" s="94"/>
      <c r="AT463" s="23" t="s">
        <v>131</v>
      </c>
      <c r="AU463" s="23" t="s">
        <v>79</v>
      </c>
    </row>
    <row r="464" s="11" customFormat="1">
      <c r="B464" s="235"/>
      <c r="C464" s="236"/>
      <c r="D464" s="232" t="s">
        <v>133</v>
      </c>
      <c r="E464" s="237" t="s">
        <v>21</v>
      </c>
      <c r="F464" s="238" t="s">
        <v>832</v>
      </c>
      <c r="G464" s="236"/>
      <c r="H464" s="237" t="s">
        <v>21</v>
      </c>
      <c r="I464" s="239"/>
      <c r="J464" s="236"/>
      <c r="K464" s="236"/>
      <c r="L464" s="240"/>
      <c r="M464" s="241"/>
      <c r="N464" s="242"/>
      <c r="O464" s="242"/>
      <c r="P464" s="242"/>
      <c r="Q464" s="242"/>
      <c r="R464" s="242"/>
      <c r="S464" s="242"/>
      <c r="T464" s="243"/>
      <c r="AT464" s="244" t="s">
        <v>133</v>
      </c>
      <c r="AU464" s="244" t="s">
        <v>79</v>
      </c>
      <c r="AV464" s="11" t="s">
        <v>77</v>
      </c>
      <c r="AW464" s="11" t="s">
        <v>33</v>
      </c>
      <c r="AX464" s="11" t="s">
        <v>69</v>
      </c>
      <c r="AY464" s="244" t="s">
        <v>121</v>
      </c>
    </row>
    <row r="465" s="12" customFormat="1">
      <c r="B465" s="245"/>
      <c r="C465" s="246"/>
      <c r="D465" s="232" t="s">
        <v>133</v>
      </c>
      <c r="E465" s="247" t="s">
        <v>21</v>
      </c>
      <c r="F465" s="248" t="s">
        <v>683</v>
      </c>
      <c r="G465" s="246"/>
      <c r="H465" s="249">
        <v>849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AT465" s="255" t="s">
        <v>133</v>
      </c>
      <c r="AU465" s="255" t="s">
        <v>79</v>
      </c>
      <c r="AV465" s="12" t="s">
        <v>79</v>
      </c>
      <c r="AW465" s="12" t="s">
        <v>33</v>
      </c>
      <c r="AX465" s="12" t="s">
        <v>69</v>
      </c>
      <c r="AY465" s="255" t="s">
        <v>121</v>
      </c>
    </row>
    <row r="466" s="12" customFormat="1">
      <c r="B466" s="245"/>
      <c r="C466" s="246"/>
      <c r="D466" s="232" t="s">
        <v>133</v>
      </c>
      <c r="E466" s="247" t="s">
        <v>21</v>
      </c>
      <c r="F466" s="248" t="s">
        <v>813</v>
      </c>
      <c r="G466" s="246"/>
      <c r="H466" s="249">
        <v>42.450000000000003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AT466" s="255" t="s">
        <v>133</v>
      </c>
      <c r="AU466" s="255" t="s">
        <v>79</v>
      </c>
      <c r="AV466" s="12" t="s">
        <v>79</v>
      </c>
      <c r="AW466" s="12" t="s">
        <v>33</v>
      </c>
      <c r="AX466" s="12" t="s">
        <v>69</v>
      </c>
      <c r="AY466" s="255" t="s">
        <v>121</v>
      </c>
    </row>
    <row r="467" s="13" customFormat="1">
      <c r="B467" s="256"/>
      <c r="C467" s="257"/>
      <c r="D467" s="232" t="s">
        <v>133</v>
      </c>
      <c r="E467" s="258" t="s">
        <v>21</v>
      </c>
      <c r="F467" s="259" t="s">
        <v>137</v>
      </c>
      <c r="G467" s="257"/>
      <c r="H467" s="260">
        <v>891.45000000000005</v>
      </c>
      <c r="I467" s="261"/>
      <c r="J467" s="257"/>
      <c r="K467" s="257"/>
      <c r="L467" s="262"/>
      <c r="M467" s="263"/>
      <c r="N467" s="264"/>
      <c r="O467" s="264"/>
      <c r="P467" s="264"/>
      <c r="Q467" s="264"/>
      <c r="R467" s="264"/>
      <c r="S467" s="264"/>
      <c r="T467" s="265"/>
      <c r="AT467" s="266" t="s">
        <v>133</v>
      </c>
      <c r="AU467" s="266" t="s">
        <v>79</v>
      </c>
      <c r="AV467" s="13" t="s">
        <v>129</v>
      </c>
      <c r="AW467" s="13" t="s">
        <v>33</v>
      </c>
      <c r="AX467" s="13" t="s">
        <v>77</v>
      </c>
      <c r="AY467" s="266" t="s">
        <v>121</v>
      </c>
    </row>
    <row r="468" s="1" customFormat="1" ht="22.8" customHeight="1">
      <c r="B468" s="45"/>
      <c r="C468" s="220" t="s">
        <v>833</v>
      </c>
      <c r="D468" s="220" t="s">
        <v>124</v>
      </c>
      <c r="E468" s="221" t="s">
        <v>322</v>
      </c>
      <c r="F468" s="222" t="s">
        <v>834</v>
      </c>
      <c r="G468" s="223" t="s">
        <v>238</v>
      </c>
      <c r="H468" s="224">
        <v>294</v>
      </c>
      <c r="I468" s="225"/>
      <c r="J468" s="226">
        <f>ROUND(I468*H468,2)</f>
        <v>0</v>
      </c>
      <c r="K468" s="222" t="s">
        <v>21</v>
      </c>
      <c r="L468" s="71"/>
      <c r="M468" s="227" t="s">
        <v>21</v>
      </c>
      <c r="N468" s="228" t="s">
        <v>40</v>
      </c>
      <c r="O468" s="46"/>
      <c r="P468" s="229">
        <f>O468*H468</f>
        <v>0</v>
      </c>
      <c r="Q468" s="229">
        <v>0.11</v>
      </c>
      <c r="R468" s="229">
        <f>Q468*H468</f>
        <v>32.340000000000003</v>
      </c>
      <c r="S468" s="229">
        <v>0</v>
      </c>
      <c r="T468" s="230">
        <f>S468*H468</f>
        <v>0</v>
      </c>
      <c r="AR468" s="23" t="s">
        <v>129</v>
      </c>
      <c r="AT468" s="23" t="s">
        <v>124</v>
      </c>
      <c r="AU468" s="23" t="s">
        <v>79</v>
      </c>
      <c r="AY468" s="23" t="s">
        <v>121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23" t="s">
        <v>77</v>
      </c>
      <c r="BK468" s="231">
        <f>ROUND(I468*H468,2)</f>
        <v>0</v>
      </c>
      <c r="BL468" s="23" t="s">
        <v>129</v>
      </c>
      <c r="BM468" s="23" t="s">
        <v>835</v>
      </c>
    </row>
    <row r="469" s="1" customFormat="1">
      <c r="B469" s="45"/>
      <c r="C469" s="73"/>
      <c r="D469" s="232" t="s">
        <v>131</v>
      </c>
      <c r="E469" s="73"/>
      <c r="F469" s="233" t="s">
        <v>834</v>
      </c>
      <c r="G469" s="73"/>
      <c r="H469" s="73"/>
      <c r="I469" s="190"/>
      <c r="J469" s="73"/>
      <c r="K469" s="73"/>
      <c r="L469" s="71"/>
      <c r="M469" s="234"/>
      <c r="N469" s="46"/>
      <c r="O469" s="46"/>
      <c r="P469" s="46"/>
      <c r="Q469" s="46"/>
      <c r="R469" s="46"/>
      <c r="S469" s="46"/>
      <c r="T469" s="94"/>
      <c r="AT469" s="23" t="s">
        <v>131</v>
      </c>
      <c r="AU469" s="23" t="s">
        <v>79</v>
      </c>
    </row>
    <row r="470" s="11" customFormat="1">
      <c r="B470" s="235"/>
      <c r="C470" s="236"/>
      <c r="D470" s="232" t="s">
        <v>133</v>
      </c>
      <c r="E470" s="237" t="s">
        <v>21</v>
      </c>
      <c r="F470" s="238" t="s">
        <v>134</v>
      </c>
      <c r="G470" s="236"/>
      <c r="H470" s="237" t="s">
        <v>21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AT470" s="244" t="s">
        <v>133</v>
      </c>
      <c r="AU470" s="244" t="s">
        <v>79</v>
      </c>
      <c r="AV470" s="11" t="s">
        <v>77</v>
      </c>
      <c r="AW470" s="11" t="s">
        <v>33</v>
      </c>
      <c r="AX470" s="11" t="s">
        <v>69</v>
      </c>
      <c r="AY470" s="244" t="s">
        <v>121</v>
      </c>
    </row>
    <row r="471" s="12" customFormat="1">
      <c r="B471" s="245"/>
      <c r="C471" s="246"/>
      <c r="D471" s="232" t="s">
        <v>133</v>
      </c>
      <c r="E471" s="247" t="s">
        <v>21</v>
      </c>
      <c r="F471" s="248" t="s">
        <v>394</v>
      </c>
      <c r="G471" s="246"/>
      <c r="H471" s="249">
        <v>280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AT471" s="255" t="s">
        <v>133</v>
      </c>
      <c r="AU471" s="255" t="s">
        <v>79</v>
      </c>
      <c r="AV471" s="12" t="s">
        <v>79</v>
      </c>
      <c r="AW471" s="12" t="s">
        <v>33</v>
      </c>
      <c r="AX471" s="12" t="s">
        <v>69</v>
      </c>
      <c r="AY471" s="255" t="s">
        <v>121</v>
      </c>
    </row>
    <row r="472" s="12" customFormat="1">
      <c r="B472" s="245"/>
      <c r="C472" s="246"/>
      <c r="D472" s="232" t="s">
        <v>133</v>
      </c>
      <c r="E472" s="247" t="s">
        <v>21</v>
      </c>
      <c r="F472" s="248" t="s">
        <v>836</v>
      </c>
      <c r="G472" s="246"/>
      <c r="H472" s="249">
        <v>14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AT472" s="255" t="s">
        <v>133</v>
      </c>
      <c r="AU472" s="255" t="s">
        <v>79</v>
      </c>
      <c r="AV472" s="12" t="s">
        <v>79</v>
      </c>
      <c r="AW472" s="12" t="s">
        <v>33</v>
      </c>
      <c r="AX472" s="12" t="s">
        <v>69</v>
      </c>
      <c r="AY472" s="255" t="s">
        <v>121</v>
      </c>
    </row>
    <row r="473" s="13" customFormat="1">
      <c r="B473" s="256"/>
      <c r="C473" s="257"/>
      <c r="D473" s="232" t="s">
        <v>133</v>
      </c>
      <c r="E473" s="258" t="s">
        <v>21</v>
      </c>
      <c r="F473" s="259" t="s">
        <v>137</v>
      </c>
      <c r="G473" s="257"/>
      <c r="H473" s="260">
        <v>294</v>
      </c>
      <c r="I473" s="261"/>
      <c r="J473" s="257"/>
      <c r="K473" s="257"/>
      <c r="L473" s="262"/>
      <c r="M473" s="263"/>
      <c r="N473" s="264"/>
      <c r="O473" s="264"/>
      <c r="P473" s="264"/>
      <c r="Q473" s="264"/>
      <c r="R473" s="264"/>
      <c r="S473" s="264"/>
      <c r="T473" s="265"/>
      <c r="AT473" s="266" t="s">
        <v>133</v>
      </c>
      <c r="AU473" s="266" t="s">
        <v>79</v>
      </c>
      <c r="AV473" s="13" t="s">
        <v>129</v>
      </c>
      <c r="AW473" s="13" t="s">
        <v>33</v>
      </c>
      <c r="AX473" s="13" t="s">
        <v>77</v>
      </c>
      <c r="AY473" s="266" t="s">
        <v>121</v>
      </c>
    </row>
    <row r="474" s="1" customFormat="1" ht="14.4" customHeight="1">
      <c r="B474" s="45"/>
      <c r="C474" s="220" t="s">
        <v>837</v>
      </c>
      <c r="D474" s="220" t="s">
        <v>124</v>
      </c>
      <c r="E474" s="221" t="s">
        <v>838</v>
      </c>
      <c r="F474" s="222" t="s">
        <v>839</v>
      </c>
      <c r="G474" s="223" t="s">
        <v>238</v>
      </c>
      <c r="H474" s="224">
        <v>891.45000000000005</v>
      </c>
      <c r="I474" s="225"/>
      <c r="J474" s="226">
        <f>ROUND(I474*H474,2)</f>
        <v>0</v>
      </c>
      <c r="K474" s="222" t="s">
        <v>128</v>
      </c>
      <c r="L474" s="71"/>
      <c r="M474" s="227" t="s">
        <v>21</v>
      </c>
      <c r="N474" s="228" t="s">
        <v>40</v>
      </c>
      <c r="O474" s="46"/>
      <c r="P474" s="229">
        <f>O474*H474</f>
        <v>0</v>
      </c>
      <c r="Q474" s="229">
        <v>0</v>
      </c>
      <c r="R474" s="229">
        <f>Q474*H474</f>
        <v>0</v>
      </c>
      <c r="S474" s="229">
        <v>0</v>
      </c>
      <c r="T474" s="230">
        <f>S474*H474</f>
        <v>0</v>
      </c>
      <c r="AR474" s="23" t="s">
        <v>129</v>
      </c>
      <c r="AT474" s="23" t="s">
        <v>124</v>
      </c>
      <c r="AU474" s="23" t="s">
        <v>79</v>
      </c>
      <c r="AY474" s="23" t="s">
        <v>121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23" t="s">
        <v>77</v>
      </c>
      <c r="BK474" s="231">
        <f>ROUND(I474*H474,2)</f>
        <v>0</v>
      </c>
      <c r="BL474" s="23" t="s">
        <v>129</v>
      </c>
      <c r="BM474" s="23" t="s">
        <v>840</v>
      </c>
    </row>
    <row r="475" s="1" customFormat="1">
      <c r="B475" s="45"/>
      <c r="C475" s="73"/>
      <c r="D475" s="232" t="s">
        <v>131</v>
      </c>
      <c r="E475" s="73"/>
      <c r="F475" s="233" t="s">
        <v>841</v>
      </c>
      <c r="G475" s="73"/>
      <c r="H475" s="73"/>
      <c r="I475" s="190"/>
      <c r="J475" s="73"/>
      <c r="K475" s="73"/>
      <c r="L475" s="71"/>
      <c r="M475" s="234"/>
      <c r="N475" s="46"/>
      <c r="O475" s="46"/>
      <c r="P475" s="46"/>
      <c r="Q475" s="46"/>
      <c r="R475" s="46"/>
      <c r="S475" s="46"/>
      <c r="T475" s="94"/>
      <c r="AT475" s="23" t="s">
        <v>131</v>
      </c>
      <c r="AU475" s="23" t="s">
        <v>79</v>
      </c>
    </row>
    <row r="476" s="11" customFormat="1">
      <c r="B476" s="235"/>
      <c r="C476" s="236"/>
      <c r="D476" s="232" t="s">
        <v>133</v>
      </c>
      <c r="E476" s="237" t="s">
        <v>21</v>
      </c>
      <c r="F476" s="238" t="s">
        <v>134</v>
      </c>
      <c r="G476" s="236"/>
      <c r="H476" s="237" t="s">
        <v>21</v>
      </c>
      <c r="I476" s="239"/>
      <c r="J476" s="236"/>
      <c r="K476" s="236"/>
      <c r="L476" s="240"/>
      <c r="M476" s="241"/>
      <c r="N476" s="242"/>
      <c r="O476" s="242"/>
      <c r="P476" s="242"/>
      <c r="Q476" s="242"/>
      <c r="R476" s="242"/>
      <c r="S476" s="242"/>
      <c r="T476" s="243"/>
      <c r="AT476" s="244" t="s">
        <v>133</v>
      </c>
      <c r="AU476" s="244" t="s">
        <v>79</v>
      </c>
      <c r="AV476" s="11" t="s">
        <v>77</v>
      </c>
      <c r="AW476" s="11" t="s">
        <v>33</v>
      </c>
      <c r="AX476" s="11" t="s">
        <v>69</v>
      </c>
      <c r="AY476" s="244" t="s">
        <v>121</v>
      </c>
    </row>
    <row r="477" s="12" customFormat="1">
      <c r="B477" s="245"/>
      <c r="C477" s="246"/>
      <c r="D477" s="232" t="s">
        <v>133</v>
      </c>
      <c r="E477" s="247" t="s">
        <v>21</v>
      </c>
      <c r="F477" s="248" t="s">
        <v>683</v>
      </c>
      <c r="G477" s="246"/>
      <c r="H477" s="249">
        <v>849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AT477" s="255" t="s">
        <v>133</v>
      </c>
      <c r="AU477" s="255" t="s">
        <v>79</v>
      </c>
      <c r="AV477" s="12" t="s">
        <v>79</v>
      </c>
      <c r="AW477" s="12" t="s">
        <v>33</v>
      </c>
      <c r="AX477" s="12" t="s">
        <v>69</v>
      </c>
      <c r="AY477" s="255" t="s">
        <v>121</v>
      </c>
    </row>
    <row r="478" s="12" customFormat="1">
      <c r="B478" s="245"/>
      <c r="C478" s="246"/>
      <c r="D478" s="232" t="s">
        <v>133</v>
      </c>
      <c r="E478" s="247" t="s">
        <v>21</v>
      </c>
      <c r="F478" s="248" t="s">
        <v>813</v>
      </c>
      <c r="G478" s="246"/>
      <c r="H478" s="249">
        <v>42.450000000000003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AT478" s="255" t="s">
        <v>133</v>
      </c>
      <c r="AU478" s="255" t="s">
        <v>79</v>
      </c>
      <c r="AV478" s="12" t="s">
        <v>79</v>
      </c>
      <c r="AW478" s="12" t="s">
        <v>33</v>
      </c>
      <c r="AX478" s="12" t="s">
        <v>69</v>
      </c>
      <c r="AY478" s="255" t="s">
        <v>121</v>
      </c>
    </row>
    <row r="479" s="13" customFormat="1">
      <c r="B479" s="256"/>
      <c r="C479" s="257"/>
      <c r="D479" s="232" t="s">
        <v>133</v>
      </c>
      <c r="E479" s="258" t="s">
        <v>21</v>
      </c>
      <c r="F479" s="259" t="s">
        <v>137</v>
      </c>
      <c r="G479" s="257"/>
      <c r="H479" s="260">
        <v>891.45000000000005</v>
      </c>
      <c r="I479" s="261"/>
      <c r="J479" s="257"/>
      <c r="K479" s="257"/>
      <c r="L479" s="262"/>
      <c r="M479" s="263"/>
      <c r="N479" s="264"/>
      <c r="O479" s="264"/>
      <c r="P479" s="264"/>
      <c r="Q479" s="264"/>
      <c r="R479" s="264"/>
      <c r="S479" s="264"/>
      <c r="T479" s="265"/>
      <c r="AT479" s="266" t="s">
        <v>133</v>
      </c>
      <c r="AU479" s="266" t="s">
        <v>79</v>
      </c>
      <c r="AV479" s="13" t="s">
        <v>129</v>
      </c>
      <c r="AW479" s="13" t="s">
        <v>33</v>
      </c>
      <c r="AX479" s="13" t="s">
        <v>77</v>
      </c>
      <c r="AY479" s="266" t="s">
        <v>121</v>
      </c>
    </row>
    <row r="480" s="1" customFormat="1" ht="22.8" customHeight="1">
      <c r="B480" s="45"/>
      <c r="C480" s="220" t="s">
        <v>842</v>
      </c>
      <c r="D480" s="220" t="s">
        <v>124</v>
      </c>
      <c r="E480" s="221" t="s">
        <v>843</v>
      </c>
      <c r="F480" s="222" t="s">
        <v>844</v>
      </c>
      <c r="G480" s="223" t="s">
        <v>238</v>
      </c>
      <c r="H480" s="224">
        <v>1782.9000000000001</v>
      </c>
      <c r="I480" s="225"/>
      <c r="J480" s="226">
        <f>ROUND(I480*H480,2)</f>
        <v>0</v>
      </c>
      <c r="K480" s="222" t="s">
        <v>128</v>
      </c>
      <c r="L480" s="71"/>
      <c r="M480" s="227" t="s">
        <v>21</v>
      </c>
      <c r="N480" s="228" t="s">
        <v>40</v>
      </c>
      <c r="O480" s="46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AR480" s="23" t="s">
        <v>129</v>
      </c>
      <c r="AT480" s="23" t="s">
        <v>124</v>
      </c>
      <c r="AU480" s="23" t="s">
        <v>79</v>
      </c>
      <c r="AY480" s="23" t="s">
        <v>121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23" t="s">
        <v>77</v>
      </c>
      <c r="BK480" s="231">
        <f>ROUND(I480*H480,2)</f>
        <v>0</v>
      </c>
      <c r="BL480" s="23" t="s">
        <v>129</v>
      </c>
      <c r="BM480" s="23" t="s">
        <v>845</v>
      </c>
    </row>
    <row r="481" s="1" customFormat="1">
      <c r="B481" s="45"/>
      <c r="C481" s="73"/>
      <c r="D481" s="232" t="s">
        <v>131</v>
      </c>
      <c r="E481" s="73"/>
      <c r="F481" s="233" t="s">
        <v>846</v>
      </c>
      <c r="G481" s="73"/>
      <c r="H481" s="73"/>
      <c r="I481" s="190"/>
      <c r="J481" s="73"/>
      <c r="K481" s="73"/>
      <c r="L481" s="71"/>
      <c r="M481" s="234"/>
      <c r="N481" s="46"/>
      <c r="O481" s="46"/>
      <c r="P481" s="46"/>
      <c r="Q481" s="46"/>
      <c r="R481" s="46"/>
      <c r="S481" s="46"/>
      <c r="T481" s="94"/>
      <c r="AT481" s="23" t="s">
        <v>131</v>
      </c>
      <c r="AU481" s="23" t="s">
        <v>79</v>
      </c>
    </row>
    <row r="482" s="11" customFormat="1">
      <c r="B482" s="235"/>
      <c r="C482" s="236"/>
      <c r="D482" s="232" t="s">
        <v>133</v>
      </c>
      <c r="E482" s="237" t="s">
        <v>21</v>
      </c>
      <c r="F482" s="238" t="s">
        <v>134</v>
      </c>
      <c r="G482" s="236"/>
      <c r="H482" s="237" t="s">
        <v>21</v>
      </c>
      <c r="I482" s="239"/>
      <c r="J482" s="236"/>
      <c r="K482" s="236"/>
      <c r="L482" s="240"/>
      <c r="M482" s="241"/>
      <c r="N482" s="242"/>
      <c r="O482" s="242"/>
      <c r="P482" s="242"/>
      <c r="Q482" s="242"/>
      <c r="R482" s="242"/>
      <c r="S482" s="242"/>
      <c r="T482" s="243"/>
      <c r="AT482" s="244" t="s">
        <v>133</v>
      </c>
      <c r="AU482" s="244" t="s">
        <v>79</v>
      </c>
      <c r="AV482" s="11" t="s">
        <v>77</v>
      </c>
      <c r="AW482" s="11" t="s">
        <v>33</v>
      </c>
      <c r="AX482" s="11" t="s">
        <v>69</v>
      </c>
      <c r="AY482" s="244" t="s">
        <v>121</v>
      </c>
    </row>
    <row r="483" s="12" customFormat="1">
      <c r="B483" s="245"/>
      <c r="C483" s="246"/>
      <c r="D483" s="232" t="s">
        <v>133</v>
      </c>
      <c r="E483" s="247" t="s">
        <v>21</v>
      </c>
      <c r="F483" s="248" t="s">
        <v>847</v>
      </c>
      <c r="G483" s="246"/>
      <c r="H483" s="249">
        <v>1698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AT483" s="255" t="s">
        <v>133</v>
      </c>
      <c r="AU483" s="255" t="s">
        <v>79</v>
      </c>
      <c r="AV483" s="12" t="s">
        <v>79</v>
      </c>
      <c r="AW483" s="12" t="s">
        <v>33</v>
      </c>
      <c r="AX483" s="12" t="s">
        <v>69</v>
      </c>
      <c r="AY483" s="255" t="s">
        <v>121</v>
      </c>
    </row>
    <row r="484" s="12" customFormat="1">
      <c r="B484" s="245"/>
      <c r="C484" s="246"/>
      <c r="D484" s="232" t="s">
        <v>133</v>
      </c>
      <c r="E484" s="247" t="s">
        <v>21</v>
      </c>
      <c r="F484" s="248" t="s">
        <v>848</v>
      </c>
      <c r="G484" s="246"/>
      <c r="H484" s="249">
        <v>84.900000000000006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133</v>
      </c>
      <c r="AU484" s="255" t="s">
        <v>79</v>
      </c>
      <c r="AV484" s="12" t="s">
        <v>79</v>
      </c>
      <c r="AW484" s="12" t="s">
        <v>33</v>
      </c>
      <c r="AX484" s="12" t="s">
        <v>69</v>
      </c>
      <c r="AY484" s="255" t="s">
        <v>121</v>
      </c>
    </row>
    <row r="485" s="13" customFormat="1">
      <c r="B485" s="256"/>
      <c r="C485" s="257"/>
      <c r="D485" s="232" t="s">
        <v>133</v>
      </c>
      <c r="E485" s="258" t="s">
        <v>21</v>
      </c>
      <c r="F485" s="259" t="s">
        <v>137</v>
      </c>
      <c r="G485" s="257"/>
      <c r="H485" s="260">
        <v>1782.9000000000001</v>
      </c>
      <c r="I485" s="261"/>
      <c r="J485" s="257"/>
      <c r="K485" s="257"/>
      <c r="L485" s="262"/>
      <c r="M485" s="263"/>
      <c r="N485" s="264"/>
      <c r="O485" s="264"/>
      <c r="P485" s="264"/>
      <c r="Q485" s="264"/>
      <c r="R485" s="264"/>
      <c r="S485" s="264"/>
      <c r="T485" s="265"/>
      <c r="AT485" s="266" t="s">
        <v>133</v>
      </c>
      <c r="AU485" s="266" t="s">
        <v>79</v>
      </c>
      <c r="AV485" s="13" t="s">
        <v>129</v>
      </c>
      <c r="AW485" s="13" t="s">
        <v>33</v>
      </c>
      <c r="AX485" s="13" t="s">
        <v>77</v>
      </c>
      <c r="AY485" s="266" t="s">
        <v>121</v>
      </c>
    </row>
    <row r="486" s="10" customFormat="1" ht="29.88" customHeight="1">
      <c r="B486" s="204"/>
      <c r="C486" s="205"/>
      <c r="D486" s="206" t="s">
        <v>68</v>
      </c>
      <c r="E486" s="218" t="s">
        <v>141</v>
      </c>
      <c r="F486" s="218" t="s">
        <v>849</v>
      </c>
      <c r="G486" s="205"/>
      <c r="H486" s="205"/>
      <c r="I486" s="208"/>
      <c r="J486" s="219">
        <f>BK486</f>
        <v>0</v>
      </c>
      <c r="K486" s="205"/>
      <c r="L486" s="210"/>
      <c r="M486" s="211"/>
      <c r="N486" s="212"/>
      <c r="O486" s="212"/>
      <c r="P486" s="213">
        <f>SUM(P487:P553)</f>
        <v>0</v>
      </c>
      <c r="Q486" s="212"/>
      <c r="R486" s="213">
        <f>SUM(R487:R553)</f>
        <v>7.5903148000000007</v>
      </c>
      <c r="S486" s="212"/>
      <c r="T486" s="214">
        <f>SUM(T487:T553)</f>
        <v>0</v>
      </c>
      <c r="AR486" s="215" t="s">
        <v>77</v>
      </c>
      <c r="AT486" s="216" t="s">
        <v>68</v>
      </c>
      <c r="AU486" s="216" t="s">
        <v>77</v>
      </c>
      <c r="AY486" s="215" t="s">
        <v>121</v>
      </c>
      <c r="BK486" s="217">
        <f>SUM(BK487:BK553)</f>
        <v>0</v>
      </c>
    </row>
    <row r="487" s="1" customFormat="1" ht="22.8" customHeight="1">
      <c r="B487" s="45"/>
      <c r="C487" s="220" t="s">
        <v>850</v>
      </c>
      <c r="D487" s="220" t="s">
        <v>124</v>
      </c>
      <c r="E487" s="221" t="s">
        <v>851</v>
      </c>
      <c r="F487" s="222" t="s">
        <v>852</v>
      </c>
      <c r="G487" s="223" t="s">
        <v>223</v>
      </c>
      <c r="H487" s="224">
        <v>2</v>
      </c>
      <c r="I487" s="225"/>
      <c r="J487" s="226">
        <f>ROUND(I487*H487,2)</f>
        <v>0</v>
      </c>
      <c r="K487" s="222" t="s">
        <v>128</v>
      </c>
      <c r="L487" s="71"/>
      <c r="M487" s="227" t="s">
        <v>21</v>
      </c>
      <c r="N487" s="228" t="s">
        <v>40</v>
      </c>
      <c r="O487" s="46"/>
      <c r="P487" s="229">
        <f>O487*H487</f>
        <v>0</v>
      </c>
      <c r="Q487" s="229">
        <v>3.0000000000000001E-05</v>
      </c>
      <c r="R487" s="229">
        <f>Q487*H487</f>
        <v>6.0000000000000002E-05</v>
      </c>
      <c r="S487" s="229">
        <v>0</v>
      </c>
      <c r="T487" s="230">
        <f>S487*H487</f>
        <v>0</v>
      </c>
      <c r="AR487" s="23" t="s">
        <v>129</v>
      </c>
      <c r="AT487" s="23" t="s">
        <v>124</v>
      </c>
      <c r="AU487" s="23" t="s">
        <v>79</v>
      </c>
      <c r="AY487" s="23" t="s">
        <v>121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23" t="s">
        <v>77</v>
      </c>
      <c r="BK487" s="231">
        <f>ROUND(I487*H487,2)</f>
        <v>0</v>
      </c>
      <c r="BL487" s="23" t="s">
        <v>129</v>
      </c>
      <c r="BM487" s="23" t="s">
        <v>853</v>
      </c>
    </row>
    <row r="488" s="1" customFormat="1">
      <c r="B488" s="45"/>
      <c r="C488" s="73"/>
      <c r="D488" s="232" t="s">
        <v>131</v>
      </c>
      <c r="E488" s="73"/>
      <c r="F488" s="233" t="s">
        <v>854</v>
      </c>
      <c r="G488" s="73"/>
      <c r="H488" s="73"/>
      <c r="I488" s="190"/>
      <c r="J488" s="73"/>
      <c r="K488" s="73"/>
      <c r="L488" s="71"/>
      <c r="M488" s="234"/>
      <c r="N488" s="46"/>
      <c r="O488" s="46"/>
      <c r="P488" s="46"/>
      <c r="Q488" s="46"/>
      <c r="R488" s="46"/>
      <c r="S488" s="46"/>
      <c r="T488" s="94"/>
      <c r="AT488" s="23" t="s">
        <v>131</v>
      </c>
      <c r="AU488" s="23" t="s">
        <v>79</v>
      </c>
    </row>
    <row r="489" s="11" customFormat="1">
      <c r="B489" s="235"/>
      <c r="C489" s="236"/>
      <c r="D489" s="232" t="s">
        <v>133</v>
      </c>
      <c r="E489" s="237" t="s">
        <v>21</v>
      </c>
      <c r="F489" s="238" t="s">
        <v>134</v>
      </c>
      <c r="G489" s="236"/>
      <c r="H489" s="237" t="s">
        <v>21</v>
      </c>
      <c r="I489" s="239"/>
      <c r="J489" s="236"/>
      <c r="K489" s="236"/>
      <c r="L489" s="240"/>
      <c r="M489" s="241"/>
      <c r="N489" s="242"/>
      <c r="O489" s="242"/>
      <c r="P489" s="242"/>
      <c r="Q489" s="242"/>
      <c r="R489" s="242"/>
      <c r="S489" s="242"/>
      <c r="T489" s="243"/>
      <c r="AT489" s="244" t="s">
        <v>133</v>
      </c>
      <c r="AU489" s="244" t="s">
        <v>79</v>
      </c>
      <c r="AV489" s="11" t="s">
        <v>77</v>
      </c>
      <c r="AW489" s="11" t="s">
        <v>33</v>
      </c>
      <c r="AX489" s="11" t="s">
        <v>69</v>
      </c>
      <c r="AY489" s="244" t="s">
        <v>121</v>
      </c>
    </row>
    <row r="490" s="12" customFormat="1">
      <c r="B490" s="245"/>
      <c r="C490" s="246"/>
      <c r="D490" s="232" t="s">
        <v>133</v>
      </c>
      <c r="E490" s="247" t="s">
        <v>21</v>
      </c>
      <c r="F490" s="248" t="s">
        <v>79</v>
      </c>
      <c r="G490" s="246"/>
      <c r="H490" s="249">
        <v>2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AT490" s="255" t="s">
        <v>133</v>
      </c>
      <c r="AU490" s="255" t="s">
        <v>79</v>
      </c>
      <c r="AV490" s="12" t="s">
        <v>79</v>
      </c>
      <c r="AW490" s="12" t="s">
        <v>33</v>
      </c>
      <c r="AX490" s="12" t="s">
        <v>77</v>
      </c>
      <c r="AY490" s="255" t="s">
        <v>121</v>
      </c>
    </row>
    <row r="491" s="1" customFormat="1" ht="22.8" customHeight="1">
      <c r="B491" s="45"/>
      <c r="C491" s="267" t="s">
        <v>855</v>
      </c>
      <c r="D491" s="267" t="s">
        <v>138</v>
      </c>
      <c r="E491" s="268" t="s">
        <v>856</v>
      </c>
      <c r="F491" s="269" t="s">
        <v>857</v>
      </c>
      <c r="G491" s="270" t="s">
        <v>223</v>
      </c>
      <c r="H491" s="271">
        <v>3</v>
      </c>
      <c r="I491" s="272"/>
      <c r="J491" s="273">
        <f>ROUND(I491*H491,2)</f>
        <v>0</v>
      </c>
      <c r="K491" s="269" t="s">
        <v>128</v>
      </c>
      <c r="L491" s="274"/>
      <c r="M491" s="275" t="s">
        <v>21</v>
      </c>
      <c r="N491" s="276" t="s">
        <v>40</v>
      </c>
      <c r="O491" s="46"/>
      <c r="P491" s="229">
        <f>O491*H491</f>
        <v>0</v>
      </c>
      <c r="Q491" s="229">
        <v>0.024</v>
      </c>
      <c r="R491" s="229">
        <f>Q491*H491</f>
        <v>0.072000000000000008</v>
      </c>
      <c r="S491" s="229">
        <v>0</v>
      </c>
      <c r="T491" s="230">
        <f>S491*H491</f>
        <v>0</v>
      </c>
      <c r="AR491" s="23" t="s">
        <v>141</v>
      </c>
      <c r="AT491" s="23" t="s">
        <v>138</v>
      </c>
      <c r="AU491" s="23" t="s">
        <v>79</v>
      </c>
      <c r="AY491" s="23" t="s">
        <v>121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23" t="s">
        <v>77</v>
      </c>
      <c r="BK491" s="231">
        <f>ROUND(I491*H491,2)</f>
        <v>0</v>
      </c>
      <c r="BL491" s="23" t="s">
        <v>129</v>
      </c>
      <c r="BM491" s="23" t="s">
        <v>858</v>
      </c>
    </row>
    <row r="492" s="1" customFormat="1">
      <c r="B492" s="45"/>
      <c r="C492" s="73"/>
      <c r="D492" s="232" t="s">
        <v>131</v>
      </c>
      <c r="E492" s="73"/>
      <c r="F492" s="233" t="s">
        <v>857</v>
      </c>
      <c r="G492" s="73"/>
      <c r="H492" s="73"/>
      <c r="I492" s="190"/>
      <c r="J492" s="73"/>
      <c r="K492" s="73"/>
      <c r="L492" s="71"/>
      <c r="M492" s="234"/>
      <c r="N492" s="46"/>
      <c r="O492" s="46"/>
      <c r="P492" s="46"/>
      <c r="Q492" s="46"/>
      <c r="R492" s="46"/>
      <c r="S492" s="46"/>
      <c r="T492" s="94"/>
      <c r="AT492" s="23" t="s">
        <v>131</v>
      </c>
      <c r="AU492" s="23" t="s">
        <v>79</v>
      </c>
    </row>
    <row r="493" s="11" customFormat="1">
      <c r="B493" s="235"/>
      <c r="C493" s="236"/>
      <c r="D493" s="232" t="s">
        <v>133</v>
      </c>
      <c r="E493" s="237" t="s">
        <v>21</v>
      </c>
      <c r="F493" s="238" t="s">
        <v>134</v>
      </c>
      <c r="G493" s="236"/>
      <c r="H493" s="237" t="s">
        <v>21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AT493" s="244" t="s">
        <v>133</v>
      </c>
      <c r="AU493" s="244" t="s">
        <v>79</v>
      </c>
      <c r="AV493" s="11" t="s">
        <v>77</v>
      </c>
      <c r="AW493" s="11" t="s">
        <v>33</v>
      </c>
      <c r="AX493" s="11" t="s">
        <v>69</v>
      </c>
      <c r="AY493" s="244" t="s">
        <v>121</v>
      </c>
    </row>
    <row r="494" s="12" customFormat="1">
      <c r="B494" s="245"/>
      <c r="C494" s="246"/>
      <c r="D494" s="232" t="s">
        <v>133</v>
      </c>
      <c r="E494" s="247" t="s">
        <v>21</v>
      </c>
      <c r="F494" s="248" t="s">
        <v>79</v>
      </c>
      <c r="G494" s="246"/>
      <c r="H494" s="249">
        <v>2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AT494" s="255" t="s">
        <v>133</v>
      </c>
      <c r="AU494" s="255" t="s">
        <v>79</v>
      </c>
      <c r="AV494" s="12" t="s">
        <v>79</v>
      </c>
      <c r="AW494" s="12" t="s">
        <v>33</v>
      </c>
      <c r="AX494" s="12" t="s">
        <v>69</v>
      </c>
      <c r="AY494" s="255" t="s">
        <v>121</v>
      </c>
    </row>
    <row r="495" s="12" customFormat="1">
      <c r="B495" s="245"/>
      <c r="C495" s="246"/>
      <c r="D495" s="232" t="s">
        <v>133</v>
      </c>
      <c r="E495" s="247" t="s">
        <v>21</v>
      </c>
      <c r="F495" s="248" t="s">
        <v>859</v>
      </c>
      <c r="G495" s="246"/>
      <c r="H495" s="249">
        <v>1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AT495" s="255" t="s">
        <v>133</v>
      </c>
      <c r="AU495" s="255" t="s">
        <v>79</v>
      </c>
      <c r="AV495" s="12" t="s">
        <v>79</v>
      </c>
      <c r="AW495" s="12" t="s">
        <v>33</v>
      </c>
      <c r="AX495" s="12" t="s">
        <v>69</v>
      </c>
      <c r="AY495" s="255" t="s">
        <v>121</v>
      </c>
    </row>
    <row r="496" s="13" customFormat="1">
      <c r="B496" s="256"/>
      <c r="C496" s="257"/>
      <c r="D496" s="232" t="s">
        <v>133</v>
      </c>
      <c r="E496" s="258" t="s">
        <v>21</v>
      </c>
      <c r="F496" s="259" t="s">
        <v>137</v>
      </c>
      <c r="G496" s="257"/>
      <c r="H496" s="260">
        <v>3</v>
      </c>
      <c r="I496" s="261"/>
      <c r="J496" s="257"/>
      <c r="K496" s="257"/>
      <c r="L496" s="262"/>
      <c r="M496" s="263"/>
      <c r="N496" s="264"/>
      <c r="O496" s="264"/>
      <c r="P496" s="264"/>
      <c r="Q496" s="264"/>
      <c r="R496" s="264"/>
      <c r="S496" s="264"/>
      <c r="T496" s="265"/>
      <c r="AT496" s="266" t="s">
        <v>133</v>
      </c>
      <c r="AU496" s="266" t="s">
        <v>79</v>
      </c>
      <c r="AV496" s="13" t="s">
        <v>129</v>
      </c>
      <c r="AW496" s="13" t="s">
        <v>33</v>
      </c>
      <c r="AX496" s="13" t="s">
        <v>77</v>
      </c>
      <c r="AY496" s="266" t="s">
        <v>121</v>
      </c>
    </row>
    <row r="497" s="1" customFormat="1" ht="14.4" customHeight="1">
      <c r="B497" s="45"/>
      <c r="C497" s="220" t="s">
        <v>860</v>
      </c>
      <c r="D497" s="220" t="s">
        <v>124</v>
      </c>
      <c r="E497" s="221" t="s">
        <v>861</v>
      </c>
      <c r="F497" s="222" t="s">
        <v>862</v>
      </c>
      <c r="G497" s="223" t="s">
        <v>127</v>
      </c>
      <c r="H497" s="224">
        <v>2</v>
      </c>
      <c r="I497" s="225"/>
      <c r="J497" s="226">
        <f>ROUND(I497*H497,2)</f>
        <v>0</v>
      </c>
      <c r="K497" s="222" t="s">
        <v>128</v>
      </c>
      <c r="L497" s="71"/>
      <c r="M497" s="227" t="s">
        <v>21</v>
      </c>
      <c r="N497" s="228" t="s">
        <v>40</v>
      </c>
      <c r="O497" s="46"/>
      <c r="P497" s="229">
        <f>O497*H497</f>
        <v>0</v>
      </c>
      <c r="Q497" s="229">
        <v>0.068640000000000007</v>
      </c>
      <c r="R497" s="229">
        <f>Q497*H497</f>
        <v>0.13728000000000001</v>
      </c>
      <c r="S497" s="229">
        <v>0</v>
      </c>
      <c r="T497" s="230">
        <f>S497*H497</f>
        <v>0</v>
      </c>
      <c r="AR497" s="23" t="s">
        <v>129</v>
      </c>
      <c r="AT497" s="23" t="s">
        <v>124</v>
      </c>
      <c r="AU497" s="23" t="s">
        <v>79</v>
      </c>
      <c r="AY497" s="23" t="s">
        <v>121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23" t="s">
        <v>77</v>
      </c>
      <c r="BK497" s="231">
        <f>ROUND(I497*H497,2)</f>
        <v>0</v>
      </c>
      <c r="BL497" s="23" t="s">
        <v>129</v>
      </c>
      <c r="BM497" s="23" t="s">
        <v>863</v>
      </c>
    </row>
    <row r="498" s="1" customFormat="1">
      <c r="B498" s="45"/>
      <c r="C498" s="73"/>
      <c r="D498" s="232" t="s">
        <v>131</v>
      </c>
      <c r="E498" s="73"/>
      <c r="F498" s="233" t="s">
        <v>864</v>
      </c>
      <c r="G498" s="73"/>
      <c r="H498" s="73"/>
      <c r="I498" s="190"/>
      <c r="J498" s="73"/>
      <c r="K498" s="73"/>
      <c r="L498" s="71"/>
      <c r="M498" s="234"/>
      <c r="N498" s="46"/>
      <c r="O498" s="46"/>
      <c r="P498" s="46"/>
      <c r="Q498" s="46"/>
      <c r="R498" s="46"/>
      <c r="S498" s="46"/>
      <c r="T498" s="94"/>
      <c r="AT498" s="23" t="s">
        <v>131</v>
      </c>
      <c r="AU498" s="23" t="s">
        <v>79</v>
      </c>
    </row>
    <row r="499" s="11" customFormat="1">
      <c r="B499" s="235"/>
      <c r="C499" s="236"/>
      <c r="D499" s="232" t="s">
        <v>133</v>
      </c>
      <c r="E499" s="237" t="s">
        <v>21</v>
      </c>
      <c r="F499" s="238" t="s">
        <v>134</v>
      </c>
      <c r="G499" s="236"/>
      <c r="H499" s="237" t="s">
        <v>21</v>
      </c>
      <c r="I499" s="239"/>
      <c r="J499" s="236"/>
      <c r="K499" s="236"/>
      <c r="L499" s="240"/>
      <c r="M499" s="241"/>
      <c r="N499" s="242"/>
      <c r="O499" s="242"/>
      <c r="P499" s="242"/>
      <c r="Q499" s="242"/>
      <c r="R499" s="242"/>
      <c r="S499" s="242"/>
      <c r="T499" s="243"/>
      <c r="AT499" s="244" t="s">
        <v>133</v>
      </c>
      <c r="AU499" s="244" t="s">
        <v>79</v>
      </c>
      <c r="AV499" s="11" t="s">
        <v>77</v>
      </c>
      <c r="AW499" s="11" t="s">
        <v>33</v>
      </c>
      <c r="AX499" s="11" t="s">
        <v>69</v>
      </c>
      <c r="AY499" s="244" t="s">
        <v>121</v>
      </c>
    </row>
    <row r="500" s="11" customFormat="1">
      <c r="B500" s="235"/>
      <c r="C500" s="236"/>
      <c r="D500" s="232" t="s">
        <v>133</v>
      </c>
      <c r="E500" s="237" t="s">
        <v>21</v>
      </c>
      <c r="F500" s="238" t="s">
        <v>865</v>
      </c>
      <c r="G500" s="236"/>
      <c r="H500" s="237" t="s">
        <v>21</v>
      </c>
      <c r="I500" s="239"/>
      <c r="J500" s="236"/>
      <c r="K500" s="236"/>
      <c r="L500" s="240"/>
      <c r="M500" s="241"/>
      <c r="N500" s="242"/>
      <c r="O500" s="242"/>
      <c r="P500" s="242"/>
      <c r="Q500" s="242"/>
      <c r="R500" s="242"/>
      <c r="S500" s="242"/>
      <c r="T500" s="243"/>
      <c r="AT500" s="244" t="s">
        <v>133</v>
      </c>
      <c r="AU500" s="244" t="s">
        <v>79</v>
      </c>
      <c r="AV500" s="11" t="s">
        <v>77</v>
      </c>
      <c r="AW500" s="11" t="s">
        <v>33</v>
      </c>
      <c r="AX500" s="11" t="s">
        <v>69</v>
      </c>
      <c r="AY500" s="244" t="s">
        <v>121</v>
      </c>
    </row>
    <row r="501" s="12" customFormat="1">
      <c r="B501" s="245"/>
      <c r="C501" s="246"/>
      <c r="D501" s="232" t="s">
        <v>133</v>
      </c>
      <c r="E501" s="247" t="s">
        <v>21</v>
      </c>
      <c r="F501" s="248" t="s">
        <v>79</v>
      </c>
      <c r="G501" s="246"/>
      <c r="H501" s="249">
        <v>2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AT501" s="255" t="s">
        <v>133</v>
      </c>
      <c r="AU501" s="255" t="s">
        <v>79</v>
      </c>
      <c r="AV501" s="12" t="s">
        <v>79</v>
      </c>
      <c r="AW501" s="12" t="s">
        <v>33</v>
      </c>
      <c r="AX501" s="12" t="s">
        <v>77</v>
      </c>
      <c r="AY501" s="255" t="s">
        <v>121</v>
      </c>
    </row>
    <row r="502" s="1" customFormat="1" ht="22.8" customHeight="1">
      <c r="B502" s="45"/>
      <c r="C502" s="220" t="s">
        <v>866</v>
      </c>
      <c r="D502" s="220" t="s">
        <v>124</v>
      </c>
      <c r="E502" s="221" t="s">
        <v>867</v>
      </c>
      <c r="F502" s="222" t="s">
        <v>868</v>
      </c>
      <c r="G502" s="223" t="s">
        <v>127</v>
      </c>
      <c r="H502" s="224">
        <v>7</v>
      </c>
      <c r="I502" s="225"/>
      <c r="J502" s="226">
        <f>ROUND(I502*H502,2)</f>
        <v>0</v>
      </c>
      <c r="K502" s="222" t="s">
        <v>128</v>
      </c>
      <c r="L502" s="71"/>
      <c r="M502" s="227" t="s">
        <v>21</v>
      </c>
      <c r="N502" s="228" t="s">
        <v>40</v>
      </c>
      <c r="O502" s="46"/>
      <c r="P502" s="229">
        <f>O502*H502</f>
        <v>0</v>
      </c>
      <c r="Q502" s="229">
        <v>0.00012999999999999999</v>
      </c>
      <c r="R502" s="229">
        <f>Q502*H502</f>
        <v>0.00090999999999999989</v>
      </c>
      <c r="S502" s="229">
        <v>0</v>
      </c>
      <c r="T502" s="230">
        <f>S502*H502</f>
        <v>0</v>
      </c>
      <c r="AR502" s="23" t="s">
        <v>129</v>
      </c>
      <c r="AT502" s="23" t="s">
        <v>124</v>
      </c>
      <c r="AU502" s="23" t="s">
        <v>79</v>
      </c>
      <c r="AY502" s="23" t="s">
        <v>121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23" t="s">
        <v>77</v>
      </c>
      <c r="BK502" s="231">
        <f>ROUND(I502*H502,2)</f>
        <v>0</v>
      </c>
      <c r="BL502" s="23" t="s">
        <v>129</v>
      </c>
      <c r="BM502" s="23" t="s">
        <v>869</v>
      </c>
    </row>
    <row r="503" s="1" customFormat="1">
      <c r="B503" s="45"/>
      <c r="C503" s="73"/>
      <c r="D503" s="232" t="s">
        <v>131</v>
      </c>
      <c r="E503" s="73"/>
      <c r="F503" s="233" t="s">
        <v>870</v>
      </c>
      <c r="G503" s="73"/>
      <c r="H503" s="73"/>
      <c r="I503" s="190"/>
      <c r="J503" s="73"/>
      <c r="K503" s="73"/>
      <c r="L503" s="71"/>
      <c r="M503" s="234"/>
      <c r="N503" s="46"/>
      <c r="O503" s="46"/>
      <c r="P503" s="46"/>
      <c r="Q503" s="46"/>
      <c r="R503" s="46"/>
      <c r="S503" s="46"/>
      <c r="T503" s="94"/>
      <c r="AT503" s="23" t="s">
        <v>131</v>
      </c>
      <c r="AU503" s="23" t="s">
        <v>79</v>
      </c>
    </row>
    <row r="504" s="11" customFormat="1">
      <c r="B504" s="235"/>
      <c r="C504" s="236"/>
      <c r="D504" s="232" t="s">
        <v>133</v>
      </c>
      <c r="E504" s="237" t="s">
        <v>21</v>
      </c>
      <c r="F504" s="238" t="s">
        <v>134</v>
      </c>
      <c r="G504" s="236"/>
      <c r="H504" s="237" t="s">
        <v>21</v>
      </c>
      <c r="I504" s="239"/>
      <c r="J504" s="236"/>
      <c r="K504" s="236"/>
      <c r="L504" s="240"/>
      <c r="M504" s="241"/>
      <c r="N504" s="242"/>
      <c r="O504" s="242"/>
      <c r="P504" s="242"/>
      <c r="Q504" s="242"/>
      <c r="R504" s="242"/>
      <c r="S504" s="242"/>
      <c r="T504" s="243"/>
      <c r="AT504" s="244" t="s">
        <v>133</v>
      </c>
      <c r="AU504" s="244" t="s">
        <v>79</v>
      </c>
      <c r="AV504" s="11" t="s">
        <v>77</v>
      </c>
      <c r="AW504" s="11" t="s">
        <v>33</v>
      </c>
      <c r="AX504" s="11" t="s">
        <v>69</v>
      </c>
      <c r="AY504" s="244" t="s">
        <v>121</v>
      </c>
    </row>
    <row r="505" s="12" customFormat="1">
      <c r="B505" s="245"/>
      <c r="C505" s="246"/>
      <c r="D505" s="232" t="s">
        <v>133</v>
      </c>
      <c r="E505" s="247" t="s">
        <v>21</v>
      </c>
      <c r="F505" s="248" t="s">
        <v>871</v>
      </c>
      <c r="G505" s="246"/>
      <c r="H505" s="249">
        <v>7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AT505" s="255" t="s">
        <v>133</v>
      </c>
      <c r="AU505" s="255" t="s">
        <v>79</v>
      </c>
      <c r="AV505" s="12" t="s">
        <v>79</v>
      </c>
      <c r="AW505" s="12" t="s">
        <v>33</v>
      </c>
      <c r="AX505" s="12" t="s">
        <v>77</v>
      </c>
      <c r="AY505" s="255" t="s">
        <v>121</v>
      </c>
    </row>
    <row r="506" s="1" customFormat="1" ht="14.4" customHeight="1">
      <c r="B506" s="45"/>
      <c r="C506" s="267" t="s">
        <v>872</v>
      </c>
      <c r="D506" s="267" t="s">
        <v>138</v>
      </c>
      <c r="E506" s="268" t="s">
        <v>873</v>
      </c>
      <c r="F506" s="269" t="s">
        <v>874</v>
      </c>
      <c r="G506" s="270" t="s">
        <v>127</v>
      </c>
      <c r="H506" s="271">
        <v>3</v>
      </c>
      <c r="I506" s="272"/>
      <c r="J506" s="273">
        <f>ROUND(I506*H506,2)</f>
        <v>0</v>
      </c>
      <c r="K506" s="269" t="s">
        <v>128</v>
      </c>
      <c r="L506" s="274"/>
      <c r="M506" s="275" t="s">
        <v>21</v>
      </c>
      <c r="N506" s="276" t="s">
        <v>40</v>
      </c>
      <c r="O506" s="46"/>
      <c r="P506" s="229">
        <f>O506*H506</f>
        <v>0</v>
      </c>
      <c r="Q506" s="229">
        <v>0.01</v>
      </c>
      <c r="R506" s="229">
        <f>Q506*H506</f>
        <v>0.029999999999999999</v>
      </c>
      <c r="S506" s="229">
        <v>0</v>
      </c>
      <c r="T506" s="230">
        <f>S506*H506</f>
        <v>0</v>
      </c>
      <c r="AR506" s="23" t="s">
        <v>141</v>
      </c>
      <c r="AT506" s="23" t="s">
        <v>138</v>
      </c>
      <c r="AU506" s="23" t="s">
        <v>79</v>
      </c>
      <c r="AY506" s="23" t="s">
        <v>121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23" t="s">
        <v>77</v>
      </c>
      <c r="BK506" s="231">
        <f>ROUND(I506*H506,2)</f>
        <v>0</v>
      </c>
      <c r="BL506" s="23" t="s">
        <v>129</v>
      </c>
      <c r="BM506" s="23" t="s">
        <v>875</v>
      </c>
    </row>
    <row r="507" s="1" customFormat="1">
      <c r="B507" s="45"/>
      <c r="C507" s="73"/>
      <c r="D507" s="232" t="s">
        <v>131</v>
      </c>
      <c r="E507" s="73"/>
      <c r="F507" s="233" t="s">
        <v>874</v>
      </c>
      <c r="G507" s="73"/>
      <c r="H507" s="73"/>
      <c r="I507" s="190"/>
      <c r="J507" s="73"/>
      <c r="K507" s="73"/>
      <c r="L507" s="71"/>
      <c r="M507" s="234"/>
      <c r="N507" s="46"/>
      <c r="O507" s="46"/>
      <c r="P507" s="46"/>
      <c r="Q507" s="46"/>
      <c r="R507" s="46"/>
      <c r="S507" s="46"/>
      <c r="T507" s="94"/>
      <c r="AT507" s="23" t="s">
        <v>131</v>
      </c>
      <c r="AU507" s="23" t="s">
        <v>79</v>
      </c>
    </row>
    <row r="508" s="11" customFormat="1">
      <c r="B508" s="235"/>
      <c r="C508" s="236"/>
      <c r="D508" s="232" t="s">
        <v>133</v>
      </c>
      <c r="E508" s="237" t="s">
        <v>21</v>
      </c>
      <c r="F508" s="238" t="s">
        <v>134</v>
      </c>
      <c r="G508" s="236"/>
      <c r="H508" s="237" t="s">
        <v>21</v>
      </c>
      <c r="I508" s="239"/>
      <c r="J508" s="236"/>
      <c r="K508" s="236"/>
      <c r="L508" s="240"/>
      <c r="M508" s="241"/>
      <c r="N508" s="242"/>
      <c r="O508" s="242"/>
      <c r="P508" s="242"/>
      <c r="Q508" s="242"/>
      <c r="R508" s="242"/>
      <c r="S508" s="242"/>
      <c r="T508" s="243"/>
      <c r="AT508" s="244" t="s">
        <v>133</v>
      </c>
      <c r="AU508" s="244" t="s">
        <v>79</v>
      </c>
      <c r="AV508" s="11" t="s">
        <v>77</v>
      </c>
      <c r="AW508" s="11" t="s">
        <v>33</v>
      </c>
      <c r="AX508" s="11" t="s">
        <v>69</v>
      </c>
      <c r="AY508" s="244" t="s">
        <v>121</v>
      </c>
    </row>
    <row r="509" s="12" customFormat="1">
      <c r="B509" s="245"/>
      <c r="C509" s="246"/>
      <c r="D509" s="232" t="s">
        <v>133</v>
      </c>
      <c r="E509" s="247" t="s">
        <v>21</v>
      </c>
      <c r="F509" s="248" t="s">
        <v>79</v>
      </c>
      <c r="G509" s="246"/>
      <c r="H509" s="249">
        <v>2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AT509" s="255" t="s">
        <v>133</v>
      </c>
      <c r="AU509" s="255" t="s">
        <v>79</v>
      </c>
      <c r="AV509" s="12" t="s">
        <v>79</v>
      </c>
      <c r="AW509" s="12" t="s">
        <v>33</v>
      </c>
      <c r="AX509" s="12" t="s">
        <v>69</v>
      </c>
      <c r="AY509" s="255" t="s">
        <v>121</v>
      </c>
    </row>
    <row r="510" s="12" customFormat="1">
      <c r="B510" s="245"/>
      <c r="C510" s="246"/>
      <c r="D510" s="232" t="s">
        <v>133</v>
      </c>
      <c r="E510" s="247" t="s">
        <v>21</v>
      </c>
      <c r="F510" s="248" t="s">
        <v>859</v>
      </c>
      <c r="G510" s="246"/>
      <c r="H510" s="249">
        <v>1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AT510" s="255" t="s">
        <v>133</v>
      </c>
      <c r="AU510" s="255" t="s">
        <v>79</v>
      </c>
      <c r="AV510" s="12" t="s">
        <v>79</v>
      </c>
      <c r="AW510" s="12" t="s">
        <v>33</v>
      </c>
      <c r="AX510" s="12" t="s">
        <v>69</v>
      </c>
      <c r="AY510" s="255" t="s">
        <v>121</v>
      </c>
    </row>
    <row r="511" s="13" customFormat="1">
      <c r="B511" s="256"/>
      <c r="C511" s="257"/>
      <c r="D511" s="232" t="s">
        <v>133</v>
      </c>
      <c r="E511" s="258" t="s">
        <v>21</v>
      </c>
      <c r="F511" s="259" t="s">
        <v>137</v>
      </c>
      <c r="G511" s="257"/>
      <c r="H511" s="260">
        <v>3</v>
      </c>
      <c r="I511" s="261"/>
      <c r="J511" s="257"/>
      <c r="K511" s="257"/>
      <c r="L511" s="262"/>
      <c r="M511" s="263"/>
      <c r="N511" s="264"/>
      <c r="O511" s="264"/>
      <c r="P511" s="264"/>
      <c r="Q511" s="264"/>
      <c r="R511" s="264"/>
      <c r="S511" s="264"/>
      <c r="T511" s="265"/>
      <c r="AT511" s="266" t="s">
        <v>133</v>
      </c>
      <c r="AU511" s="266" t="s">
        <v>79</v>
      </c>
      <c r="AV511" s="13" t="s">
        <v>129</v>
      </c>
      <c r="AW511" s="13" t="s">
        <v>33</v>
      </c>
      <c r="AX511" s="13" t="s">
        <v>77</v>
      </c>
      <c r="AY511" s="266" t="s">
        <v>121</v>
      </c>
    </row>
    <row r="512" s="1" customFormat="1" ht="14.4" customHeight="1">
      <c r="B512" s="45"/>
      <c r="C512" s="267" t="s">
        <v>876</v>
      </c>
      <c r="D512" s="267" t="s">
        <v>138</v>
      </c>
      <c r="E512" s="268" t="s">
        <v>877</v>
      </c>
      <c r="F512" s="269" t="s">
        <v>878</v>
      </c>
      <c r="G512" s="270" t="s">
        <v>127</v>
      </c>
      <c r="H512" s="271">
        <v>3</v>
      </c>
      <c r="I512" s="272"/>
      <c r="J512" s="273">
        <f>ROUND(I512*H512,2)</f>
        <v>0</v>
      </c>
      <c r="K512" s="269" t="s">
        <v>128</v>
      </c>
      <c r="L512" s="274"/>
      <c r="M512" s="275" t="s">
        <v>21</v>
      </c>
      <c r="N512" s="276" t="s">
        <v>40</v>
      </c>
      <c r="O512" s="46"/>
      <c r="P512" s="229">
        <f>O512*H512</f>
        <v>0</v>
      </c>
      <c r="Q512" s="229">
        <v>0.01</v>
      </c>
      <c r="R512" s="229">
        <f>Q512*H512</f>
        <v>0.029999999999999999</v>
      </c>
      <c r="S512" s="229">
        <v>0</v>
      </c>
      <c r="T512" s="230">
        <f>S512*H512</f>
        <v>0</v>
      </c>
      <c r="AR512" s="23" t="s">
        <v>141</v>
      </c>
      <c r="AT512" s="23" t="s">
        <v>138</v>
      </c>
      <c r="AU512" s="23" t="s">
        <v>79</v>
      </c>
      <c r="AY512" s="23" t="s">
        <v>121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23" t="s">
        <v>77</v>
      </c>
      <c r="BK512" s="231">
        <f>ROUND(I512*H512,2)</f>
        <v>0</v>
      </c>
      <c r="BL512" s="23" t="s">
        <v>129</v>
      </c>
      <c r="BM512" s="23" t="s">
        <v>879</v>
      </c>
    </row>
    <row r="513" s="1" customFormat="1">
      <c r="B513" s="45"/>
      <c r="C513" s="73"/>
      <c r="D513" s="232" t="s">
        <v>131</v>
      </c>
      <c r="E513" s="73"/>
      <c r="F513" s="233" t="s">
        <v>878</v>
      </c>
      <c r="G513" s="73"/>
      <c r="H513" s="73"/>
      <c r="I513" s="190"/>
      <c r="J513" s="73"/>
      <c r="K513" s="73"/>
      <c r="L513" s="71"/>
      <c r="M513" s="234"/>
      <c r="N513" s="46"/>
      <c r="O513" s="46"/>
      <c r="P513" s="46"/>
      <c r="Q513" s="46"/>
      <c r="R513" s="46"/>
      <c r="S513" s="46"/>
      <c r="T513" s="94"/>
      <c r="AT513" s="23" t="s">
        <v>131</v>
      </c>
      <c r="AU513" s="23" t="s">
        <v>79</v>
      </c>
    </row>
    <row r="514" s="11" customFormat="1">
      <c r="B514" s="235"/>
      <c r="C514" s="236"/>
      <c r="D514" s="232" t="s">
        <v>133</v>
      </c>
      <c r="E514" s="237" t="s">
        <v>21</v>
      </c>
      <c r="F514" s="238" t="s">
        <v>134</v>
      </c>
      <c r="G514" s="236"/>
      <c r="H514" s="237" t="s">
        <v>21</v>
      </c>
      <c r="I514" s="239"/>
      <c r="J514" s="236"/>
      <c r="K514" s="236"/>
      <c r="L514" s="240"/>
      <c r="M514" s="241"/>
      <c r="N514" s="242"/>
      <c r="O514" s="242"/>
      <c r="P514" s="242"/>
      <c r="Q514" s="242"/>
      <c r="R514" s="242"/>
      <c r="S514" s="242"/>
      <c r="T514" s="243"/>
      <c r="AT514" s="244" t="s">
        <v>133</v>
      </c>
      <c r="AU514" s="244" t="s">
        <v>79</v>
      </c>
      <c r="AV514" s="11" t="s">
        <v>77</v>
      </c>
      <c r="AW514" s="11" t="s">
        <v>33</v>
      </c>
      <c r="AX514" s="11" t="s">
        <v>69</v>
      </c>
      <c r="AY514" s="244" t="s">
        <v>121</v>
      </c>
    </row>
    <row r="515" s="11" customFormat="1">
      <c r="B515" s="235"/>
      <c r="C515" s="236"/>
      <c r="D515" s="232" t="s">
        <v>133</v>
      </c>
      <c r="E515" s="237" t="s">
        <v>21</v>
      </c>
      <c r="F515" s="238" t="s">
        <v>134</v>
      </c>
      <c r="G515" s="236"/>
      <c r="H515" s="237" t="s">
        <v>21</v>
      </c>
      <c r="I515" s="239"/>
      <c r="J515" s="236"/>
      <c r="K515" s="236"/>
      <c r="L515" s="240"/>
      <c r="M515" s="241"/>
      <c r="N515" s="242"/>
      <c r="O515" s="242"/>
      <c r="P515" s="242"/>
      <c r="Q515" s="242"/>
      <c r="R515" s="242"/>
      <c r="S515" s="242"/>
      <c r="T515" s="243"/>
      <c r="AT515" s="244" t="s">
        <v>133</v>
      </c>
      <c r="AU515" s="244" t="s">
        <v>79</v>
      </c>
      <c r="AV515" s="11" t="s">
        <v>77</v>
      </c>
      <c r="AW515" s="11" t="s">
        <v>33</v>
      </c>
      <c r="AX515" s="11" t="s">
        <v>69</v>
      </c>
      <c r="AY515" s="244" t="s">
        <v>121</v>
      </c>
    </row>
    <row r="516" s="12" customFormat="1">
      <c r="B516" s="245"/>
      <c r="C516" s="246"/>
      <c r="D516" s="232" t="s">
        <v>133</v>
      </c>
      <c r="E516" s="247" t="s">
        <v>21</v>
      </c>
      <c r="F516" s="248" t="s">
        <v>79</v>
      </c>
      <c r="G516" s="246"/>
      <c r="H516" s="249">
        <v>2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AT516" s="255" t="s">
        <v>133</v>
      </c>
      <c r="AU516" s="255" t="s">
        <v>79</v>
      </c>
      <c r="AV516" s="12" t="s">
        <v>79</v>
      </c>
      <c r="AW516" s="12" t="s">
        <v>33</v>
      </c>
      <c r="AX516" s="12" t="s">
        <v>69</v>
      </c>
      <c r="AY516" s="255" t="s">
        <v>121</v>
      </c>
    </row>
    <row r="517" s="12" customFormat="1">
      <c r="B517" s="245"/>
      <c r="C517" s="246"/>
      <c r="D517" s="232" t="s">
        <v>133</v>
      </c>
      <c r="E517" s="247" t="s">
        <v>21</v>
      </c>
      <c r="F517" s="248" t="s">
        <v>859</v>
      </c>
      <c r="G517" s="246"/>
      <c r="H517" s="249">
        <v>1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AT517" s="255" t="s">
        <v>133</v>
      </c>
      <c r="AU517" s="255" t="s">
        <v>79</v>
      </c>
      <c r="AV517" s="12" t="s">
        <v>79</v>
      </c>
      <c r="AW517" s="12" t="s">
        <v>33</v>
      </c>
      <c r="AX517" s="12" t="s">
        <v>69</v>
      </c>
      <c r="AY517" s="255" t="s">
        <v>121</v>
      </c>
    </row>
    <row r="518" s="13" customFormat="1">
      <c r="B518" s="256"/>
      <c r="C518" s="257"/>
      <c r="D518" s="232" t="s">
        <v>133</v>
      </c>
      <c r="E518" s="258" t="s">
        <v>21</v>
      </c>
      <c r="F518" s="259" t="s">
        <v>137</v>
      </c>
      <c r="G518" s="257"/>
      <c r="H518" s="260">
        <v>3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AT518" s="266" t="s">
        <v>133</v>
      </c>
      <c r="AU518" s="266" t="s">
        <v>79</v>
      </c>
      <c r="AV518" s="13" t="s">
        <v>129</v>
      </c>
      <c r="AW518" s="13" t="s">
        <v>33</v>
      </c>
      <c r="AX518" s="13" t="s">
        <v>77</v>
      </c>
      <c r="AY518" s="266" t="s">
        <v>121</v>
      </c>
    </row>
    <row r="519" s="1" customFormat="1" ht="22.8" customHeight="1">
      <c r="B519" s="45"/>
      <c r="C519" s="267" t="s">
        <v>880</v>
      </c>
      <c r="D519" s="267" t="s">
        <v>138</v>
      </c>
      <c r="E519" s="268" t="s">
        <v>881</v>
      </c>
      <c r="F519" s="269" t="s">
        <v>882</v>
      </c>
      <c r="G519" s="270" t="s">
        <v>127</v>
      </c>
      <c r="H519" s="271">
        <v>4.5</v>
      </c>
      <c r="I519" s="272"/>
      <c r="J519" s="273">
        <f>ROUND(I519*H519,2)</f>
        <v>0</v>
      </c>
      <c r="K519" s="269" t="s">
        <v>21</v>
      </c>
      <c r="L519" s="274"/>
      <c r="M519" s="275" t="s">
        <v>21</v>
      </c>
      <c r="N519" s="276" t="s">
        <v>40</v>
      </c>
      <c r="O519" s="46"/>
      <c r="P519" s="229">
        <f>O519*H519</f>
        <v>0</v>
      </c>
      <c r="Q519" s="229">
        <v>0.014999999999999999</v>
      </c>
      <c r="R519" s="229">
        <f>Q519*H519</f>
        <v>0.067500000000000004</v>
      </c>
      <c r="S519" s="229">
        <v>0</v>
      </c>
      <c r="T519" s="230">
        <f>S519*H519</f>
        <v>0</v>
      </c>
      <c r="AR519" s="23" t="s">
        <v>141</v>
      </c>
      <c r="AT519" s="23" t="s">
        <v>138</v>
      </c>
      <c r="AU519" s="23" t="s">
        <v>79</v>
      </c>
      <c r="AY519" s="23" t="s">
        <v>121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23" t="s">
        <v>77</v>
      </c>
      <c r="BK519" s="231">
        <f>ROUND(I519*H519,2)</f>
        <v>0</v>
      </c>
      <c r="BL519" s="23" t="s">
        <v>129</v>
      </c>
      <c r="BM519" s="23" t="s">
        <v>883</v>
      </c>
    </row>
    <row r="520" s="1" customFormat="1">
      <c r="B520" s="45"/>
      <c r="C520" s="73"/>
      <c r="D520" s="232" t="s">
        <v>131</v>
      </c>
      <c r="E520" s="73"/>
      <c r="F520" s="233" t="s">
        <v>882</v>
      </c>
      <c r="G520" s="73"/>
      <c r="H520" s="73"/>
      <c r="I520" s="190"/>
      <c r="J520" s="73"/>
      <c r="K520" s="73"/>
      <c r="L520" s="71"/>
      <c r="M520" s="234"/>
      <c r="N520" s="46"/>
      <c r="O520" s="46"/>
      <c r="P520" s="46"/>
      <c r="Q520" s="46"/>
      <c r="R520" s="46"/>
      <c r="S520" s="46"/>
      <c r="T520" s="94"/>
      <c r="AT520" s="23" t="s">
        <v>131</v>
      </c>
      <c r="AU520" s="23" t="s">
        <v>79</v>
      </c>
    </row>
    <row r="521" s="11" customFormat="1">
      <c r="B521" s="235"/>
      <c r="C521" s="236"/>
      <c r="D521" s="232" t="s">
        <v>133</v>
      </c>
      <c r="E521" s="237" t="s">
        <v>21</v>
      </c>
      <c r="F521" s="238" t="s">
        <v>134</v>
      </c>
      <c r="G521" s="236"/>
      <c r="H521" s="237" t="s">
        <v>21</v>
      </c>
      <c r="I521" s="239"/>
      <c r="J521" s="236"/>
      <c r="K521" s="236"/>
      <c r="L521" s="240"/>
      <c r="M521" s="241"/>
      <c r="N521" s="242"/>
      <c r="O521" s="242"/>
      <c r="P521" s="242"/>
      <c r="Q521" s="242"/>
      <c r="R521" s="242"/>
      <c r="S521" s="242"/>
      <c r="T521" s="243"/>
      <c r="AT521" s="244" t="s">
        <v>133</v>
      </c>
      <c r="AU521" s="244" t="s">
        <v>79</v>
      </c>
      <c r="AV521" s="11" t="s">
        <v>77</v>
      </c>
      <c r="AW521" s="11" t="s">
        <v>33</v>
      </c>
      <c r="AX521" s="11" t="s">
        <v>69</v>
      </c>
      <c r="AY521" s="244" t="s">
        <v>121</v>
      </c>
    </row>
    <row r="522" s="12" customFormat="1">
      <c r="B522" s="245"/>
      <c r="C522" s="246"/>
      <c r="D522" s="232" t="s">
        <v>133</v>
      </c>
      <c r="E522" s="247" t="s">
        <v>21</v>
      </c>
      <c r="F522" s="248" t="s">
        <v>144</v>
      </c>
      <c r="G522" s="246"/>
      <c r="H522" s="249">
        <v>3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AT522" s="255" t="s">
        <v>133</v>
      </c>
      <c r="AU522" s="255" t="s">
        <v>79</v>
      </c>
      <c r="AV522" s="12" t="s">
        <v>79</v>
      </c>
      <c r="AW522" s="12" t="s">
        <v>33</v>
      </c>
      <c r="AX522" s="12" t="s">
        <v>69</v>
      </c>
      <c r="AY522" s="255" t="s">
        <v>121</v>
      </c>
    </row>
    <row r="523" s="12" customFormat="1">
      <c r="B523" s="245"/>
      <c r="C523" s="246"/>
      <c r="D523" s="232" t="s">
        <v>133</v>
      </c>
      <c r="E523" s="247" t="s">
        <v>21</v>
      </c>
      <c r="F523" s="248" t="s">
        <v>884</v>
      </c>
      <c r="G523" s="246"/>
      <c r="H523" s="249">
        <v>1.5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AT523" s="255" t="s">
        <v>133</v>
      </c>
      <c r="AU523" s="255" t="s">
        <v>79</v>
      </c>
      <c r="AV523" s="12" t="s">
        <v>79</v>
      </c>
      <c r="AW523" s="12" t="s">
        <v>33</v>
      </c>
      <c r="AX523" s="12" t="s">
        <v>69</v>
      </c>
      <c r="AY523" s="255" t="s">
        <v>121</v>
      </c>
    </row>
    <row r="524" s="13" customFormat="1">
      <c r="B524" s="256"/>
      <c r="C524" s="257"/>
      <c r="D524" s="232" t="s">
        <v>133</v>
      </c>
      <c r="E524" s="258" t="s">
        <v>21</v>
      </c>
      <c r="F524" s="259" t="s">
        <v>137</v>
      </c>
      <c r="G524" s="257"/>
      <c r="H524" s="260">
        <v>4.5</v>
      </c>
      <c r="I524" s="261"/>
      <c r="J524" s="257"/>
      <c r="K524" s="257"/>
      <c r="L524" s="262"/>
      <c r="M524" s="263"/>
      <c r="N524" s="264"/>
      <c r="O524" s="264"/>
      <c r="P524" s="264"/>
      <c r="Q524" s="264"/>
      <c r="R524" s="264"/>
      <c r="S524" s="264"/>
      <c r="T524" s="265"/>
      <c r="AT524" s="266" t="s">
        <v>133</v>
      </c>
      <c r="AU524" s="266" t="s">
        <v>79</v>
      </c>
      <c r="AV524" s="13" t="s">
        <v>129</v>
      </c>
      <c r="AW524" s="13" t="s">
        <v>33</v>
      </c>
      <c r="AX524" s="13" t="s">
        <v>77</v>
      </c>
      <c r="AY524" s="266" t="s">
        <v>121</v>
      </c>
    </row>
    <row r="525" s="1" customFormat="1" ht="22.8" customHeight="1">
      <c r="B525" s="45"/>
      <c r="C525" s="220" t="s">
        <v>885</v>
      </c>
      <c r="D525" s="220" t="s">
        <v>124</v>
      </c>
      <c r="E525" s="221" t="s">
        <v>886</v>
      </c>
      <c r="F525" s="222" t="s">
        <v>887</v>
      </c>
      <c r="G525" s="223" t="s">
        <v>223</v>
      </c>
      <c r="H525" s="224">
        <v>95.799999999999997</v>
      </c>
      <c r="I525" s="225"/>
      <c r="J525" s="226">
        <f>ROUND(I525*H525,2)</f>
        <v>0</v>
      </c>
      <c r="K525" s="222" t="s">
        <v>21</v>
      </c>
      <c r="L525" s="71"/>
      <c r="M525" s="227" t="s">
        <v>21</v>
      </c>
      <c r="N525" s="228" t="s">
        <v>40</v>
      </c>
      <c r="O525" s="46"/>
      <c r="P525" s="229">
        <f>O525*H525</f>
        <v>0</v>
      </c>
      <c r="Q525" s="229">
        <v>0</v>
      </c>
      <c r="R525" s="229">
        <f>Q525*H525</f>
        <v>0</v>
      </c>
      <c r="S525" s="229">
        <v>0</v>
      </c>
      <c r="T525" s="230">
        <f>S525*H525</f>
        <v>0</v>
      </c>
      <c r="AR525" s="23" t="s">
        <v>129</v>
      </c>
      <c r="AT525" s="23" t="s">
        <v>124</v>
      </c>
      <c r="AU525" s="23" t="s">
        <v>79</v>
      </c>
      <c r="AY525" s="23" t="s">
        <v>121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23" t="s">
        <v>77</v>
      </c>
      <c r="BK525" s="231">
        <f>ROUND(I525*H525,2)</f>
        <v>0</v>
      </c>
      <c r="BL525" s="23" t="s">
        <v>129</v>
      </c>
      <c r="BM525" s="23" t="s">
        <v>888</v>
      </c>
    </row>
    <row r="526" s="1" customFormat="1">
      <c r="B526" s="45"/>
      <c r="C526" s="73"/>
      <c r="D526" s="232" t="s">
        <v>131</v>
      </c>
      <c r="E526" s="73"/>
      <c r="F526" s="233" t="s">
        <v>889</v>
      </c>
      <c r="G526" s="73"/>
      <c r="H526" s="73"/>
      <c r="I526" s="190"/>
      <c r="J526" s="73"/>
      <c r="K526" s="73"/>
      <c r="L526" s="71"/>
      <c r="M526" s="234"/>
      <c r="N526" s="46"/>
      <c r="O526" s="46"/>
      <c r="P526" s="46"/>
      <c r="Q526" s="46"/>
      <c r="R526" s="46"/>
      <c r="S526" s="46"/>
      <c r="T526" s="94"/>
      <c r="AT526" s="23" t="s">
        <v>131</v>
      </c>
      <c r="AU526" s="23" t="s">
        <v>79</v>
      </c>
    </row>
    <row r="527" s="12" customFormat="1">
      <c r="B527" s="245"/>
      <c r="C527" s="246"/>
      <c r="D527" s="232" t="s">
        <v>133</v>
      </c>
      <c r="E527" s="247" t="s">
        <v>21</v>
      </c>
      <c r="F527" s="248" t="s">
        <v>416</v>
      </c>
      <c r="G527" s="246"/>
      <c r="H527" s="249">
        <v>95.799999999999997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AT527" s="255" t="s">
        <v>133</v>
      </c>
      <c r="AU527" s="255" t="s">
        <v>79</v>
      </c>
      <c r="AV527" s="12" t="s">
        <v>79</v>
      </c>
      <c r="AW527" s="12" t="s">
        <v>33</v>
      </c>
      <c r="AX527" s="12" t="s">
        <v>77</v>
      </c>
      <c r="AY527" s="255" t="s">
        <v>121</v>
      </c>
    </row>
    <row r="528" s="1" customFormat="1" ht="14.4" customHeight="1">
      <c r="B528" s="45"/>
      <c r="C528" s="267" t="s">
        <v>890</v>
      </c>
      <c r="D528" s="267" t="s">
        <v>138</v>
      </c>
      <c r="E528" s="268" t="s">
        <v>891</v>
      </c>
      <c r="F528" s="269" t="s">
        <v>892</v>
      </c>
      <c r="G528" s="270" t="s">
        <v>223</v>
      </c>
      <c r="H528" s="271">
        <v>100.59</v>
      </c>
      <c r="I528" s="272"/>
      <c r="J528" s="273">
        <f>ROUND(I528*H528,2)</f>
        <v>0</v>
      </c>
      <c r="K528" s="269" t="s">
        <v>128</v>
      </c>
      <c r="L528" s="274"/>
      <c r="M528" s="275" t="s">
        <v>21</v>
      </c>
      <c r="N528" s="276" t="s">
        <v>40</v>
      </c>
      <c r="O528" s="46"/>
      <c r="P528" s="229">
        <f>O528*H528</f>
        <v>0</v>
      </c>
      <c r="Q528" s="229">
        <v>0.00072000000000000005</v>
      </c>
      <c r="R528" s="229">
        <f>Q528*H528</f>
        <v>0.072424800000000011</v>
      </c>
      <c r="S528" s="229">
        <v>0</v>
      </c>
      <c r="T528" s="230">
        <f>S528*H528</f>
        <v>0</v>
      </c>
      <c r="AR528" s="23" t="s">
        <v>141</v>
      </c>
      <c r="AT528" s="23" t="s">
        <v>138</v>
      </c>
      <c r="AU528" s="23" t="s">
        <v>79</v>
      </c>
      <c r="AY528" s="23" t="s">
        <v>121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23" t="s">
        <v>77</v>
      </c>
      <c r="BK528" s="231">
        <f>ROUND(I528*H528,2)</f>
        <v>0</v>
      </c>
      <c r="BL528" s="23" t="s">
        <v>129</v>
      </c>
      <c r="BM528" s="23" t="s">
        <v>893</v>
      </c>
    </row>
    <row r="529" s="1" customFormat="1">
      <c r="B529" s="45"/>
      <c r="C529" s="73"/>
      <c r="D529" s="232" t="s">
        <v>131</v>
      </c>
      <c r="E529" s="73"/>
      <c r="F529" s="233" t="s">
        <v>892</v>
      </c>
      <c r="G529" s="73"/>
      <c r="H529" s="73"/>
      <c r="I529" s="190"/>
      <c r="J529" s="73"/>
      <c r="K529" s="73"/>
      <c r="L529" s="71"/>
      <c r="M529" s="234"/>
      <c r="N529" s="46"/>
      <c r="O529" s="46"/>
      <c r="P529" s="46"/>
      <c r="Q529" s="46"/>
      <c r="R529" s="46"/>
      <c r="S529" s="46"/>
      <c r="T529" s="94"/>
      <c r="AT529" s="23" t="s">
        <v>131</v>
      </c>
      <c r="AU529" s="23" t="s">
        <v>79</v>
      </c>
    </row>
    <row r="530" s="11" customFormat="1">
      <c r="B530" s="235"/>
      <c r="C530" s="236"/>
      <c r="D530" s="232" t="s">
        <v>133</v>
      </c>
      <c r="E530" s="237" t="s">
        <v>21</v>
      </c>
      <c r="F530" s="238" t="s">
        <v>134</v>
      </c>
      <c r="G530" s="236"/>
      <c r="H530" s="237" t="s">
        <v>21</v>
      </c>
      <c r="I530" s="239"/>
      <c r="J530" s="236"/>
      <c r="K530" s="236"/>
      <c r="L530" s="240"/>
      <c r="M530" s="241"/>
      <c r="N530" s="242"/>
      <c r="O530" s="242"/>
      <c r="P530" s="242"/>
      <c r="Q530" s="242"/>
      <c r="R530" s="242"/>
      <c r="S530" s="242"/>
      <c r="T530" s="243"/>
      <c r="AT530" s="244" t="s">
        <v>133</v>
      </c>
      <c r="AU530" s="244" t="s">
        <v>79</v>
      </c>
      <c r="AV530" s="11" t="s">
        <v>77</v>
      </c>
      <c r="AW530" s="11" t="s">
        <v>33</v>
      </c>
      <c r="AX530" s="11" t="s">
        <v>69</v>
      </c>
      <c r="AY530" s="244" t="s">
        <v>121</v>
      </c>
    </row>
    <row r="531" s="12" customFormat="1">
      <c r="B531" s="245"/>
      <c r="C531" s="246"/>
      <c r="D531" s="232" t="s">
        <v>133</v>
      </c>
      <c r="E531" s="247" t="s">
        <v>21</v>
      </c>
      <c r="F531" s="248" t="s">
        <v>416</v>
      </c>
      <c r="G531" s="246"/>
      <c r="H531" s="249">
        <v>95.799999999999997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AT531" s="255" t="s">
        <v>133</v>
      </c>
      <c r="AU531" s="255" t="s">
        <v>79</v>
      </c>
      <c r="AV531" s="12" t="s">
        <v>79</v>
      </c>
      <c r="AW531" s="12" t="s">
        <v>33</v>
      </c>
      <c r="AX531" s="12" t="s">
        <v>69</v>
      </c>
      <c r="AY531" s="255" t="s">
        <v>121</v>
      </c>
    </row>
    <row r="532" s="12" customFormat="1">
      <c r="B532" s="245"/>
      <c r="C532" s="246"/>
      <c r="D532" s="232" t="s">
        <v>133</v>
      </c>
      <c r="E532" s="247" t="s">
        <v>21</v>
      </c>
      <c r="F532" s="248" t="s">
        <v>894</v>
      </c>
      <c r="G532" s="246"/>
      <c r="H532" s="249">
        <v>4.79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AT532" s="255" t="s">
        <v>133</v>
      </c>
      <c r="AU532" s="255" t="s">
        <v>79</v>
      </c>
      <c r="AV532" s="12" t="s">
        <v>79</v>
      </c>
      <c r="AW532" s="12" t="s">
        <v>33</v>
      </c>
      <c r="AX532" s="12" t="s">
        <v>69</v>
      </c>
      <c r="AY532" s="255" t="s">
        <v>121</v>
      </c>
    </row>
    <row r="533" s="13" customFormat="1">
      <c r="B533" s="256"/>
      <c r="C533" s="257"/>
      <c r="D533" s="232" t="s">
        <v>133</v>
      </c>
      <c r="E533" s="258" t="s">
        <v>21</v>
      </c>
      <c r="F533" s="259" t="s">
        <v>137</v>
      </c>
      <c r="G533" s="257"/>
      <c r="H533" s="260">
        <v>100.59</v>
      </c>
      <c r="I533" s="261"/>
      <c r="J533" s="257"/>
      <c r="K533" s="257"/>
      <c r="L533" s="262"/>
      <c r="M533" s="263"/>
      <c r="N533" s="264"/>
      <c r="O533" s="264"/>
      <c r="P533" s="264"/>
      <c r="Q533" s="264"/>
      <c r="R533" s="264"/>
      <c r="S533" s="264"/>
      <c r="T533" s="265"/>
      <c r="AT533" s="266" t="s">
        <v>133</v>
      </c>
      <c r="AU533" s="266" t="s">
        <v>79</v>
      </c>
      <c r="AV533" s="13" t="s">
        <v>129</v>
      </c>
      <c r="AW533" s="13" t="s">
        <v>33</v>
      </c>
      <c r="AX533" s="13" t="s">
        <v>77</v>
      </c>
      <c r="AY533" s="266" t="s">
        <v>121</v>
      </c>
    </row>
    <row r="534" s="1" customFormat="1" ht="22.8" customHeight="1">
      <c r="B534" s="45"/>
      <c r="C534" s="220" t="s">
        <v>895</v>
      </c>
      <c r="D534" s="220" t="s">
        <v>124</v>
      </c>
      <c r="E534" s="221" t="s">
        <v>896</v>
      </c>
      <c r="F534" s="222" t="s">
        <v>897</v>
      </c>
      <c r="G534" s="223" t="s">
        <v>127</v>
      </c>
      <c r="H534" s="224">
        <v>23</v>
      </c>
      <c r="I534" s="225"/>
      <c r="J534" s="226">
        <f>ROUND(I534*H534,2)</f>
        <v>0</v>
      </c>
      <c r="K534" s="222" t="s">
        <v>128</v>
      </c>
      <c r="L534" s="71"/>
      <c r="M534" s="227" t="s">
        <v>21</v>
      </c>
      <c r="N534" s="228" t="s">
        <v>40</v>
      </c>
      <c r="O534" s="46"/>
      <c r="P534" s="229">
        <f>O534*H534</f>
        <v>0</v>
      </c>
      <c r="Q534" s="229">
        <v>0.31108000000000002</v>
      </c>
      <c r="R534" s="229">
        <f>Q534*H534</f>
        <v>7.1548400000000001</v>
      </c>
      <c r="S534" s="229">
        <v>0</v>
      </c>
      <c r="T534" s="230">
        <f>S534*H534</f>
        <v>0</v>
      </c>
      <c r="AR534" s="23" t="s">
        <v>129</v>
      </c>
      <c r="AT534" s="23" t="s">
        <v>124</v>
      </c>
      <c r="AU534" s="23" t="s">
        <v>79</v>
      </c>
      <c r="AY534" s="23" t="s">
        <v>121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23" t="s">
        <v>77</v>
      </c>
      <c r="BK534" s="231">
        <f>ROUND(I534*H534,2)</f>
        <v>0</v>
      </c>
      <c r="BL534" s="23" t="s">
        <v>129</v>
      </c>
      <c r="BM534" s="23" t="s">
        <v>898</v>
      </c>
    </row>
    <row r="535" s="1" customFormat="1">
      <c r="B535" s="45"/>
      <c r="C535" s="73"/>
      <c r="D535" s="232" t="s">
        <v>131</v>
      </c>
      <c r="E535" s="73"/>
      <c r="F535" s="233" t="s">
        <v>899</v>
      </c>
      <c r="G535" s="73"/>
      <c r="H535" s="73"/>
      <c r="I535" s="190"/>
      <c r="J535" s="73"/>
      <c r="K535" s="73"/>
      <c r="L535" s="71"/>
      <c r="M535" s="234"/>
      <c r="N535" s="46"/>
      <c r="O535" s="46"/>
      <c r="P535" s="46"/>
      <c r="Q535" s="46"/>
      <c r="R535" s="46"/>
      <c r="S535" s="46"/>
      <c r="T535" s="94"/>
      <c r="AT535" s="23" t="s">
        <v>131</v>
      </c>
      <c r="AU535" s="23" t="s">
        <v>79</v>
      </c>
    </row>
    <row r="536" s="11" customFormat="1">
      <c r="B536" s="235"/>
      <c r="C536" s="236"/>
      <c r="D536" s="232" t="s">
        <v>133</v>
      </c>
      <c r="E536" s="237" t="s">
        <v>21</v>
      </c>
      <c r="F536" s="238" t="s">
        <v>134</v>
      </c>
      <c r="G536" s="236"/>
      <c r="H536" s="237" t="s">
        <v>21</v>
      </c>
      <c r="I536" s="239"/>
      <c r="J536" s="236"/>
      <c r="K536" s="236"/>
      <c r="L536" s="240"/>
      <c r="M536" s="241"/>
      <c r="N536" s="242"/>
      <c r="O536" s="242"/>
      <c r="P536" s="242"/>
      <c r="Q536" s="242"/>
      <c r="R536" s="242"/>
      <c r="S536" s="242"/>
      <c r="T536" s="243"/>
      <c r="AT536" s="244" t="s">
        <v>133</v>
      </c>
      <c r="AU536" s="244" t="s">
        <v>79</v>
      </c>
      <c r="AV536" s="11" t="s">
        <v>77</v>
      </c>
      <c r="AW536" s="11" t="s">
        <v>33</v>
      </c>
      <c r="AX536" s="11" t="s">
        <v>69</v>
      </c>
      <c r="AY536" s="244" t="s">
        <v>121</v>
      </c>
    </row>
    <row r="537" s="12" customFormat="1">
      <c r="B537" s="245"/>
      <c r="C537" s="246"/>
      <c r="D537" s="232" t="s">
        <v>133</v>
      </c>
      <c r="E537" s="247" t="s">
        <v>21</v>
      </c>
      <c r="F537" s="248" t="s">
        <v>264</v>
      </c>
      <c r="G537" s="246"/>
      <c r="H537" s="249">
        <v>23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AT537" s="255" t="s">
        <v>133</v>
      </c>
      <c r="AU537" s="255" t="s">
        <v>79</v>
      </c>
      <c r="AV537" s="12" t="s">
        <v>79</v>
      </c>
      <c r="AW537" s="12" t="s">
        <v>33</v>
      </c>
      <c r="AX537" s="12" t="s">
        <v>77</v>
      </c>
      <c r="AY537" s="255" t="s">
        <v>121</v>
      </c>
    </row>
    <row r="538" s="1" customFormat="1" ht="22.8" customHeight="1">
      <c r="B538" s="45"/>
      <c r="C538" s="220" t="s">
        <v>900</v>
      </c>
      <c r="D538" s="220" t="s">
        <v>124</v>
      </c>
      <c r="E538" s="221" t="s">
        <v>901</v>
      </c>
      <c r="F538" s="222" t="s">
        <v>902</v>
      </c>
      <c r="G538" s="223" t="s">
        <v>407</v>
      </c>
      <c r="H538" s="224">
        <v>0.189</v>
      </c>
      <c r="I538" s="225"/>
      <c r="J538" s="226">
        <f>ROUND(I538*H538,2)</f>
        <v>0</v>
      </c>
      <c r="K538" s="222" t="s">
        <v>128</v>
      </c>
      <c r="L538" s="71"/>
      <c r="M538" s="227" t="s">
        <v>21</v>
      </c>
      <c r="N538" s="228" t="s">
        <v>40</v>
      </c>
      <c r="O538" s="46"/>
      <c r="P538" s="229">
        <f>O538*H538</f>
        <v>0</v>
      </c>
      <c r="Q538" s="229">
        <v>0</v>
      </c>
      <c r="R538" s="229">
        <f>Q538*H538</f>
        <v>0</v>
      </c>
      <c r="S538" s="229">
        <v>0</v>
      </c>
      <c r="T538" s="230">
        <f>S538*H538</f>
        <v>0</v>
      </c>
      <c r="AR538" s="23" t="s">
        <v>129</v>
      </c>
      <c r="AT538" s="23" t="s">
        <v>124</v>
      </c>
      <c r="AU538" s="23" t="s">
        <v>79</v>
      </c>
      <c r="AY538" s="23" t="s">
        <v>121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23" t="s">
        <v>77</v>
      </c>
      <c r="BK538" s="231">
        <f>ROUND(I538*H538,2)</f>
        <v>0</v>
      </c>
      <c r="BL538" s="23" t="s">
        <v>129</v>
      </c>
      <c r="BM538" s="23" t="s">
        <v>903</v>
      </c>
    </row>
    <row r="539" s="1" customFormat="1">
      <c r="B539" s="45"/>
      <c r="C539" s="73"/>
      <c r="D539" s="232" t="s">
        <v>131</v>
      </c>
      <c r="E539" s="73"/>
      <c r="F539" s="233" t="s">
        <v>904</v>
      </c>
      <c r="G539" s="73"/>
      <c r="H539" s="73"/>
      <c r="I539" s="190"/>
      <c r="J539" s="73"/>
      <c r="K539" s="73"/>
      <c r="L539" s="71"/>
      <c r="M539" s="234"/>
      <c r="N539" s="46"/>
      <c r="O539" s="46"/>
      <c r="P539" s="46"/>
      <c r="Q539" s="46"/>
      <c r="R539" s="46"/>
      <c r="S539" s="46"/>
      <c r="T539" s="94"/>
      <c r="AT539" s="23" t="s">
        <v>131</v>
      </c>
      <c r="AU539" s="23" t="s">
        <v>79</v>
      </c>
    </row>
    <row r="540" s="11" customFormat="1">
      <c r="B540" s="235"/>
      <c r="C540" s="236"/>
      <c r="D540" s="232" t="s">
        <v>133</v>
      </c>
      <c r="E540" s="237" t="s">
        <v>21</v>
      </c>
      <c r="F540" s="238" t="s">
        <v>134</v>
      </c>
      <c r="G540" s="236"/>
      <c r="H540" s="237" t="s">
        <v>21</v>
      </c>
      <c r="I540" s="239"/>
      <c r="J540" s="236"/>
      <c r="K540" s="236"/>
      <c r="L540" s="240"/>
      <c r="M540" s="241"/>
      <c r="N540" s="242"/>
      <c r="O540" s="242"/>
      <c r="P540" s="242"/>
      <c r="Q540" s="242"/>
      <c r="R540" s="242"/>
      <c r="S540" s="242"/>
      <c r="T540" s="243"/>
      <c r="AT540" s="244" t="s">
        <v>133</v>
      </c>
      <c r="AU540" s="244" t="s">
        <v>79</v>
      </c>
      <c r="AV540" s="11" t="s">
        <v>77</v>
      </c>
      <c r="AW540" s="11" t="s">
        <v>33</v>
      </c>
      <c r="AX540" s="11" t="s">
        <v>69</v>
      </c>
      <c r="AY540" s="244" t="s">
        <v>121</v>
      </c>
    </row>
    <row r="541" s="11" customFormat="1">
      <c r="B541" s="235"/>
      <c r="C541" s="236"/>
      <c r="D541" s="232" t="s">
        <v>133</v>
      </c>
      <c r="E541" s="237" t="s">
        <v>21</v>
      </c>
      <c r="F541" s="238" t="s">
        <v>905</v>
      </c>
      <c r="G541" s="236"/>
      <c r="H541" s="237" t="s">
        <v>21</v>
      </c>
      <c r="I541" s="239"/>
      <c r="J541" s="236"/>
      <c r="K541" s="236"/>
      <c r="L541" s="240"/>
      <c r="M541" s="241"/>
      <c r="N541" s="242"/>
      <c r="O541" s="242"/>
      <c r="P541" s="242"/>
      <c r="Q541" s="242"/>
      <c r="R541" s="242"/>
      <c r="S541" s="242"/>
      <c r="T541" s="243"/>
      <c r="AT541" s="244" t="s">
        <v>133</v>
      </c>
      <c r="AU541" s="244" t="s">
        <v>79</v>
      </c>
      <c r="AV541" s="11" t="s">
        <v>77</v>
      </c>
      <c r="AW541" s="11" t="s">
        <v>33</v>
      </c>
      <c r="AX541" s="11" t="s">
        <v>69</v>
      </c>
      <c r="AY541" s="244" t="s">
        <v>121</v>
      </c>
    </row>
    <row r="542" s="12" customFormat="1">
      <c r="B542" s="245"/>
      <c r="C542" s="246"/>
      <c r="D542" s="232" t="s">
        <v>133</v>
      </c>
      <c r="E542" s="247" t="s">
        <v>21</v>
      </c>
      <c r="F542" s="248" t="s">
        <v>906</v>
      </c>
      <c r="G542" s="246"/>
      <c r="H542" s="249">
        <v>0.17999999999999999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AT542" s="255" t="s">
        <v>133</v>
      </c>
      <c r="AU542" s="255" t="s">
        <v>79</v>
      </c>
      <c r="AV542" s="12" t="s">
        <v>79</v>
      </c>
      <c r="AW542" s="12" t="s">
        <v>33</v>
      </c>
      <c r="AX542" s="12" t="s">
        <v>69</v>
      </c>
      <c r="AY542" s="255" t="s">
        <v>121</v>
      </c>
    </row>
    <row r="543" s="12" customFormat="1">
      <c r="B543" s="245"/>
      <c r="C543" s="246"/>
      <c r="D543" s="232" t="s">
        <v>133</v>
      </c>
      <c r="E543" s="247" t="s">
        <v>21</v>
      </c>
      <c r="F543" s="248" t="s">
        <v>907</v>
      </c>
      <c r="G543" s="246"/>
      <c r="H543" s="249">
        <v>0.0089999999999999993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AT543" s="255" t="s">
        <v>133</v>
      </c>
      <c r="AU543" s="255" t="s">
        <v>79</v>
      </c>
      <c r="AV543" s="12" t="s">
        <v>79</v>
      </c>
      <c r="AW543" s="12" t="s">
        <v>33</v>
      </c>
      <c r="AX543" s="12" t="s">
        <v>69</v>
      </c>
      <c r="AY543" s="255" t="s">
        <v>121</v>
      </c>
    </row>
    <row r="544" s="13" customFormat="1">
      <c r="B544" s="256"/>
      <c r="C544" s="257"/>
      <c r="D544" s="232" t="s">
        <v>133</v>
      </c>
      <c r="E544" s="258" t="s">
        <v>21</v>
      </c>
      <c r="F544" s="259" t="s">
        <v>137</v>
      </c>
      <c r="G544" s="257"/>
      <c r="H544" s="260">
        <v>0.189</v>
      </c>
      <c r="I544" s="261"/>
      <c r="J544" s="257"/>
      <c r="K544" s="257"/>
      <c r="L544" s="262"/>
      <c r="M544" s="263"/>
      <c r="N544" s="264"/>
      <c r="O544" s="264"/>
      <c r="P544" s="264"/>
      <c r="Q544" s="264"/>
      <c r="R544" s="264"/>
      <c r="S544" s="264"/>
      <c r="T544" s="265"/>
      <c r="AT544" s="266" t="s">
        <v>133</v>
      </c>
      <c r="AU544" s="266" t="s">
        <v>79</v>
      </c>
      <c r="AV544" s="13" t="s">
        <v>129</v>
      </c>
      <c r="AW544" s="13" t="s">
        <v>33</v>
      </c>
      <c r="AX544" s="13" t="s">
        <v>77</v>
      </c>
      <c r="AY544" s="266" t="s">
        <v>121</v>
      </c>
    </row>
    <row r="545" s="1" customFormat="1" ht="14.4" customHeight="1">
      <c r="B545" s="45"/>
      <c r="C545" s="220" t="s">
        <v>908</v>
      </c>
      <c r="D545" s="220" t="s">
        <v>124</v>
      </c>
      <c r="E545" s="221" t="s">
        <v>909</v>
      </c>
      <c r="F545" s="222" t="s">
        <v>910</v>
      </c>
      <c r="G545" s="223" t="s">
        <v>127</v>
      </c>
      <c r="H545" s="224">
        <v>2</v>
      </c>
      <c r="I545" s="225"/>
      <c r="J545" s="226">
        <f>ROUND(I545*H545,2)</f>
        <v>0</v>
      </c>
      <c r="K545" s="222" t="s">
        <v>128</v>
      </c>
      <c r="L545" s="71"/>
      <c r="M545" s="227" t="s">
        <v>21</v>
      </c>
      <c r="N545" s="228" t="s">
        <v>40</v>
      </c>
      <c r="O545" s="46"/>
      <c r="P545" s="229">
        <f>O545*H545</f>
        <v>0</v>
      </c>
      <c r="Q545" s="229">
        <v>0.00165</v>
      </c>
      <c r="R545" s="229">
        <f>Q545*H545</f>
        <v>0.0033</v>
      </c>
      <c r="S545" s="229">
        <v>0</v>
      </c>
      <c r="T545" s="230">
        <f>S545*H545</f>
        <v>0</v>
      </c>
      <c r="AR545" s="23" t="s">
        <v>129</v>
      </c>
      <c r="AT545" s="23" t="s">
        <v>124</v>
      </c>
      <c r="AU545" s="23" t="s">
        <v>79</v>
      </c>
      <c r="AY545" s="23" t="s">
        <v>121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23" t="s">
        <v>77</v>
      </c>
      <c r="BK545" s="231">
        <f>ROUND(I545*H545,2)</f>
        <v>0</v>
      </c>
      <c r="BL545" s="23" t="s">
        <v>129</v>
      </c>
      <c r="BM545" s="23" t="s">
        <v>911</v>
      </c>
    </row>
    <row r="546" s="1" customFormat="1">
      <c r="B546" s="45"/>
      <c r="C546" s="73"/>
      <c r="D546" s="232" t="s">
        <v>131</v>
      </c>
      <c r="E546" s="73"/>
      <c r="F546" s="233" t="s">
        <v>912</v>
      </c>
      <c r="G546" s="73"/>
      <c r="H546" s="73"/>
      <c r="I546" s="190"/>
      <c r="J546" s="73"/>
      <c r="K546" s="73"/>
      <c r="L546" s="71"/>
      <c r="M546" s="234"/>
      <c r="N546" s="46"/>
      <c r="O546" s="46"/>
      <c r="P546" s="46"/>
      <c r="Q546" s="46"/>
      <c r="R546" s="46"/>
      <c r="S546" s="46"/>
      <c r="T546" s="94"/>
      <c r="AT546" s="23" t="s">
        <v>131</v>
      </c>
      <c r="AU546" s="23" t="s">
        <v>79</v>
      </c>
    </row>
    <row r="547" s="11" customFormat="1">
      <c r="B547" s="235"/>
      <c r="C547" s="236"/>
      <c r="D547" s="232" t="s">
        <v>133</v>
      </c>
      <c r="E547" s="237" t="s">
        <v>21</v>
      </c>
      <c r="F547" s="238" t="s">
        <v>134</v>
      </c>
      <c r="G547" s="236"/>
      <c r="H547" s="237" t="s">
        <v>21</v>
      </c>
      <c r="I547" s="239"/>
      <c r="J547" s="236"/>
      <c r="K547" s="236"/>
      <c r="L547" s="240"/>
      <c r="M547" s="241"/>
      <c r="N547" s="242"/>
      <c r="O547" s="242"/>
      <c r="P547" s="242"/>
      <c r="Q547" s="242"/>
      <c r="R547" s="242"/>
      <c r="S547" s="242"/>
      <c r="T547" s="243"/>
      <c r="AT547" s="244" t="s">
        <v>133</v>
      </c>
      <c r="AU547" s="244" t="s">
        <v>79</v>
      </c>
      <c r="AV547" s="11" t="s">
        <v>77</v>
      </c>
      <c r="AW547" s="11" t="s">
        <v>33</v>
      </c>
      <c r="AX547" s="11" t="s">
        <v>69</v>
      </c>
      <c r="AY547" s="244" t="s">
        <v>121</v>
      </c>
    </row>
    <row r="548" s="11" customFormat="1">
      <c r="B548" s="235"/>
      <c r="C548" s="236"/>
      <c r="D548" s="232" t="s">
        <v>133</v>
      </c>
      <c r="E548" s="237" t="s">
        <v>21</v>
      </c>
      <c r="F548" s="238" t="s">
        <v>913</v>
      </c>
      <c r="G548" s="236"/>
      <c r="H548" s="237" t="s">
        <v>21</v>
      </c>
      <c r="I548" s="239"/>
      <c r="J548" s="236"/>
      <c r="K548" s="236"/>
      <c r="L548" s="240"/>
      <c r="M548" s="241"/>
      <c r="N548" s="242"/>
      <c r="O548" s="242"/>
      <c r="P548" s="242"/>
      <c r="Q548" s="242"/>
      <c r="R548" s="242"/>
      <c r="S548" s="242"/>
      <c r="T548" s="243"/>
      <c r="AT548" s="244" t="s">
        <v>133</v>
      </c>
      <c r="AU548" s="244" t="s">
        <v>79</v>
      </c>
      <c r="AV548" s="11" t="s">
        <v>77</v>
      </c>
      <c r="AW548" s="11" t="s">
        <v>33</v>
      </c>
      <c r="AX548" s="11" t="s">
        <v>69</v>
      </c>
      <c r="AY548" s="244" t="s">
        <v>121</v>
      </c>
    </row>
    <row r="549" s="12" customFormat="1">
      <c r="B549" s="245"/>
      <c r="C549" s="246"/>
      <c r="D549" s="232" t="s">
        <v>133</v>
      </c>
      <c r="E549" s="247" t="s">
        <v>21</v>
      </c>
      <c r="F549" s="248" t="s">
        <v>79</v>
      </c>
      <c r="G549" s="246"/>
      <c r="H549" s="249">
        <v>2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AT549" s="255" t="s">
        <v>133</v>
      </c>
      <c r="AU549" s="255" t="s">
        <v>79</v>
      </c>
      <c r="AV549" s="12" t="s">
        <v>79</v>
      </c>
      <c r="AW549" s="12" t="s">
        <v>33</v>
      </c>
      <c r="AX549" s="12" t="s">
        <v>77</v>
      </c>
      <c r="AY549" s="255" t="s">
        <v>121</v>
      </c>
    </row>
    <row r="550" s="1" customFormat="1" ht="14.4" customHeight="1">
      <c r="B550" s="45"/>
      <c r="C550" s="267" t="s">
        <v>914</v>
      </c>
      <c r="D550" s="267" t="s">
        <v>138</v>
      </c>
      <c r="E550" s="268" t="s">
        <v>351</v>
      </c>
      <c r="F550" s="269" t="s">
        <v>915</v>
      </c>
      <c r="G550" s="270" t="s">
        <v>385</v>
      </c>
      <c r="H550" s="271">
        <v>2</v>
      </c>
      <c r="I550" s="272"/>
      <c r="J550" s="273">
        <f>ROUND(I550*H550,2)</f>
        <v>0</v>
      </c>
      <c r="K550" s="269" t="s">
        <v>21</v>
      </c>
      <c r="L550" s="274"/>
      <c r="M550" s="275" t="s">
        <v>21</v>
      </c>
      <c r="N550" s="276" t="s">
        <v>40</v>
      </c>
      <c r="O550" s="46"/>
      <c r="P550" s="229">
        <f>O550*H550</f>
        <v>0</v>
      </c>
      <c r="Q550" s="229">
        <v>0.010999999999999999</v>
      </c>
      <c r="R550" s="229">
        <f>Q550*H550</f>
        <v>0.021999999999999999</v>
      </c>
      <c r="S550" s="229">
        <v>0</v>
      </c>
      <c r="T550" s="230">
        <f>S550*H550</f>
        <v>0</v>
      </c>
      <c r="AR550" s="23" t="s">
        <v>141</v>
      </c>
      <c r="AT550" s="23" t="s">
        <v>138</v>
      </c>
      <c r="AU550" s="23" t="s">
        <v>79</v>
      </c>
      <c r="AY550" s="23" t="s">
        <v>121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23" t="s">
        <v>77</v>
      </c>
      <c r="BK550" s="231">
        <f>ROUND(I550*H550,2)</f>
        <v>0</v>
      </c>
      <c r="BL550" s="23" t="s">
        <v>129</v>
      </c>
      <c r="BM550" s="23" t="s">
        <v>916</v>
      </c>
    </row>
    <row r="551" s="1" customFormat="1">
      <c r="B551" s="45"/>
      <c r="C551" s="73"/>
      <c r="D551" s="232" t="s">
        <v>131</v>
      </c>
      <c r="E551" s="73"/>
      <c r="F551" s="233" t="s">
        <v>915</v>
      </c>
      <c r="G551" s="73"/>
      <c r="H551" s="73"/>
      <c r="I551" s="190"/>
      <c r="J551" s="73"/>
      <c r="K551" s="73"/>
      <c r="L551" s="71"/>
      <c r="M551" s="234"/>
      <c r="N551" s="46"/>
      <c r="O551" s="46"/>
      <c r="P551" s="46"/>
      <c r="Q551" s="46"/>
      <c r="R551" s="46"/>
      <c r="S551" s="46"/>
      <c r="T551" s="94"/>
      <c r="AT551" s="23" t="s">
        <v>131</v>
      </c>
      <c r="AU551" s="23" t="s">
        <v>79</v>
      </c>
    </row>
    <row r="552" s="11" customFormat="1">
      <c r="B552" s="235"/>
      <c r="C552" s="236"/>
      <c r="D552" s="232" t="s">
        <v>133</v>
      </c>
      <c r="E552" s="237" t="s">
        <v>21</v>
      </c>
      <c r="F552" s="238" t="s">
        <v>134</v>
      </c>
      <c r="G552" s="236"/>
      <c r="H552" s="237" t="s">
        <v>21</v>
      </c>
      <c r="I552" s="239"/>
      <c r="J552" s="236"/>
      <c r="K552" s="236"/>
      <c r="L552" s="240"/>
      <c r="M552" s="241"/>
      <c r="N552" s="242"/>
      <c r="O552" s="242"/>
      <c r="P552" s="242"/>
      <c r="Q552" s="242"/>
      <c r="R552" s="242"/>
      <c r="S552" s="242"/>
      <c r="T552" s="243"/>
      <c r="AT552" s="244" t="s">
        <v>133</v>
      </c>
      <c r="AU552" s="244" t="s">
        <v>79</v>
      </c>
      <c r="AV552" s="11" t="s">
        <v>77</v>
      </c>
      <c r="AW552" s="11" t="s">
        <v>33</v>
      </c>
      <c r="AX552" s="11" t="s">
        <v>69</v>
      </c>
      <c r="AY552" s="244" t="s">
        <v>121</v>
      </c>
    </row>
    <row r="553" s="12" customFormat="1">
      <c r="B553" s="245"/>
      <c r="C553" s="246"/>
      <c r="D553" s="232" t="s">
        <v>133</v>
      </c>
      <c r="E553" s="247" t="s">
        <v>21</v>
      </c>
      <c r="F553" s="248" t="s">
        <v>79</v>
      </c>
      <c r="G553" s="246"/>
      <c r="H553" s="249">
        <v>2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AT553" s="255" t="s">
        <v>133</v>
      </c>
      <c r="AU553" s="255" t="s">
        <v>79</v>
      </c>
      <c r="AV553" s="12" t="s">
        <v>79</v>
      </c>
      <c r="AW553" s="12" t="s">
        <v>33</v>
      </c>
      <c r="AX553" s="12" t="s">
        <v>77</v>
      </c>
      <c r="AY553" s="255" t="s">
        <v>121</v>
      </c>
    </row>
    <row r="554" s="10" customFormat="1" ht="29.88" customHeight="1">
      <c r="B554" s="204"/>
      <c r="C554" s="205"/>
      <c r="D554" s="206" t="s">
        <v>68</v>
      </c>
      <c r="E554" s="218" t="s">
        <v>122</v>
      </c>
      <c r="F554" s="218" t="s">
        <v>123</v>
      </c>
      <c r="G554" s="205"/>
      <c r="H554" s="205"/>
      <c r="I554" s="208"/>
      <c r="J554" s="219">
        <f>BK554</f>
        <v>0</v>
      </c>
      <c r="K554" s="205"/>
      <c r="L554" s="210"/>
      <c r="M554" s="211"/>
      <c r="N554" s="212"/>
      <c r="O554" s="212"/>
      <c r="P554" s="213">
        <f>SUM(P555:P745)</f>
        <v>0</v>
      </c>
      <c r="Q554" s="212"/>
      <c r="R554" s="213">
        <f>SUM(R555:R745)</f>
        <v>92.756084200000004</v>
      </c>
      <c r="S554" s="212"/>
      <c r="T554" s="214">
        <f>SUM(T555:T745)</f>
        <v>0.1643</v>
      </c>
      <c r="AR554" s="215" t="s">
        <v>77</v>
      </c>
      <c r="AT554" s="216" t="s">
        <v>68</v>
      </c>
      <c r="AU554" s="216" t="s">
        <v>77</v>
      </c>
      <c r="AY554" s="215" t="s">
        <v>121</v>
      </c>
      <c r="BK554" s="217">
        <f>SUM(BK555:BK745)</f>
        <v>0</v>
      </c>
    </row>
    <row r="555" s="1" customFormat="1" ht="22.8" customHeight="1">
      <c r="B555" s="45"/>
      <c r="C555" s="220" t="s">
        <v>917</v>
      </c>
      <c r="D555" s="220" t="s">
        <v>124</v>
      </c>
      <c r="E555" s="221" t="s">
        <v>918</v>
      </c>
      <c r="F555" s="222" t="s">
        <v>919</v>
      </c>
      <c r="G555" s="223" t="s">
        <v>223</v>
      </c>
      <c r="H555" s="224">
        <v>337</v>
      </c>
      <c r="I555" s="225"/>
      <c r="J555" s="226">
        <f>ROUND(I555*H555,2)</f>
        <v>0</v>
      </c>
      <c r="K555" s="222" t="s">
        <v>128</v>
      </c>
      <c r="L555" s="71"/>
      <c r="M555" s="227" t="s">
        <v>21</v>
      </c>
      <c r="N555" s="228" t="s">
        <v>40</v>
      </c>
      <c r="O555" s="46"/>
      <c r="P555" s="229">
        <f>O555*H555</f>
        <v>0</v>
      </c>
      <c r="Q555" s="229">
        <v>0.15540000000000001</v>
      </c>
      <c r="R555" s="229">
        <f>Q555*H555</f>
        <v>52.369800000000005</v>
      </c>
      <c r="S555" s="229">
        <v>0</v>
      </c>
      <c r="T555" s="230">
        <f>S555*H555</f>
        <v>0</v>
      </c>
      <c r="AR555" s="23" t="s">
        <v>129</v>
      </c>
      <c r="AT555" s="23" t="s">
        <v>124</v>
      </c>
      <c r="AU555" s="23" t="s">
        <v>79</v>
      </c>
      <c r="AY555" s="23" t="s">
        <v>121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23" t="s">
        <v>77</v>
      </c>
      <c r="BK555" s="231">
        <f>ROUND(I555*H555,2)</f>
        <v>0</v>
      </c>
      <c r="BL555" s="23" t="s">
        <v>129</v>
      </c>
      <c r="BM555" s="23" t="s">
        <v>920</v>
      </c>
    </row>
    <row r="556" s="1" customFormat="1">
      <c r="B556" s="45"/>
      <c r="C556" s="73"/>
      <c r="D556" s="232" t="s">
        <v>131</v>
      </c>
      <c r="E556" s="73"/>
      <c r="F556" s="233" t="s">
        <v>921</v>
      </c>
      <c r="G556" s="73"/>
      <c r="H556" s="73"/>
      <c r="I556" s="190"/>
      <c r="J556" s="73"/>
      <c r="K556" s="73"/>
      <c r="L556" s="71"/>
      <c r="M556" s="234"/>
      <c r="N556" s="46"/>
      <c r="O556" s="46"/>
      <c r="P556" s="46"/>
      <c r="Q556" s="46"/>
      <c r="R556" s="46"/>
      <c r="S556" s="46"/>
      <c r="T556" s="94"/>
      <c r="AT556" s="23" t="s">
        <v>131</v>
      </c>
      <c r="AU556" s="23" t="s">
        <v>79</v>
      </c>
    </row>
    <row r="557" s="11" customFormat="1">
      <c r="B557" s="235"/>
      <c r="C557" s="236"/>
      <c r="D557" s="232" t="s">
        <v>133</v>
      </c>
      <c r="E557" s="237" t="s">
        <v>21</v>
      </c>
      <c r="F557" s="238" t="s">
        <v>134</v>
      </c>
      <c r="G557" s="236"/>
      <c r="H557" s="237" t="s">
        <v>21</v>
      </c>
      <c r="I557" s="239"/>
      <c r="J557" s="236"/>
      <c r="K557" s="236"/>
      <c r="L557" s="240"/>
      <c r="M557" s="241"/>
      <c r="N557" s="242"/>
      <c r="O557" s="242"/>
      <c r="P557" s="242"/>
      <c r="Q557" s="242"/>
      <c r="R557" s="242"/>
      <c r="S557" s="242"/>
      <c r="T557" s="243"/>
      <c r="AT557" s="244" t="s">
        <v>133</v>
      </c>
      <c r="AU557" s="244" t="s">
        <v>79</v>
      </c>
      <c r="AV557" s="11" t="s">
        <v>77</v>
      </c>
      <c r="AW557" s="11" t="s">
        <v>33</v>
      </c>
      <c r="AX557" s="11" t="s">
        <v>69</v>
      </c>
      <c r="AY557" s="244" t="s">
        <v>121</v>
      </c>
    </row>
    <row r="558" s="12" customFormat="1">
      <c r="B558" s="245"/>
      <c r="C558" s="246"/>
      <c r="D558" s="232" t="s">
        <v>133</v>
      </c>
      <c r="E558" s="247" t="s">
        <v>21</v>
      </c>
      <c r="F558" s="248" t="s">
        <v>432</v>
      </c>
      <c r="G558" s="246"/>
      <c r="H558" s="249">
        <v>108.40000000000001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AT558" s="255" t="s">
        <v>133</v>
      </c>
      <c r="AU558" s="255" t="s">
        <v>79</v>
      </c>
      <c r="AV558" s="12" t="s">
        <v>79</v>
      </c>
      <c r="AW558" s="12" t="s">
        <v>33</v>
      </c>
      <c r="AX558" s="12" t="s">
        <v>69</v>
      </c>
      <c r="AY558" s="255" t="s">
        <v>121</v>
      </c>
    </row>
    <row r="559" s="12" customFormat="1">
      <c r="B559" s="245"/>
      <c r="C559" s="246"/>
      <c r="D559" s="232" t="s">
        <v>133</v>
      </c>
      <c r="E559" s="247" t="s">
        <v>21</v>
      </c>
      <c r="F559" s="248" t="s">
        <v>434</v>
      </c>
      <c r="G559" s="246"/>
      <c r="H559" s="249">
        <v>50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AT559" s="255" t="s">
        <v>133</v>
      </c>
      <c r="AU559" s="255" t="s">
        <v>79</v>
      </c>
      <c r="AV559" s="12" t="s">
        <v>79</v>
      </c>
      <c r="AW559" s="12" t="s">
        <v>33</v>
      </c>
      <c r="AX559" s="12" t="s">
        <v>69</v>
      </c>
      <c r="AY559" s="255" t="s">
        <v>121</v>
      </c>
    </row>
    <row r="560" s="12" customFormat="1">
      <c r="B560" s="245"/>
      <c r="C560" s="246"/>
      <c r="D560" s="232" t="s">
        <v>133</v>
      </c>
      <c r="E560" s="247" t="s">
        <v>21</v>
      </c>
      <c r="F560" s="248" t="s">
        <v>922</v>
      </c>
      <c r="G560" s="246"/>
      <c r="H560" s="249">
        <v>4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AT560" s="255" t="s">
        <v>133</v>
      </c>
      <c r="AU560" s="255" t="s">
        <v>79</v>
      </c>
      <c r="AV560" s="12" t="s">
        <v>79</v>
      </c>
      <c r="AW560" s="12" t="s">
        <v>33</v>
      </c>
      <c r="AX560" s="12" t="s">
        <v>69</v>
      </c>
      <c r="AY560" s="255" t="s">
        <v>121</v>
      </c>
    </row>
    <row r="561" s="12" customFormat="1">
      <c r="B561" s="245"/>
      <c r="C561" s="246"/>
      <c r="D561" s="232" t="s">
        <v>133</v>
      </c>
      <c r="E561" s="247" t="s">
        <v>21</v>
      </c>
      <c r="F561" s="248" t="s">
        <v>442</v>
      </c>
      <c r="G561" s="246"/>
      <c r="H561" s="249">
        <v>10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AT561" s="255" t="s">
        <v>133</v>
      </c>
      <c r="AU561" s="255" t="s">
        <v>79</v>
      </c>
      <c r="AV561" s="12" t="s">
        <v>79</v>
      </c>
      <c r="AW561" s="12" t="s">
        <v>33</v>
      </c>
      <c r="AX561" s="12" t="s">
        <v>69</v>
      </c>
      <c r="AY561" s="255" t="s">
        <v>121</v>
      </c>
    </row>
    <row r="562" s="12" customFormat="1">
      <c r="B562" s="245"/>
      <c r="C562" s="246"/>
      <c r="D562" s="232" t="s">
        <v>133</v>
      </c>
      <c r="E562" s="247" t="s">
        <v>21</v>
      </c>
      <c r="F562" s="248" t="s">
        <v>440</v>
      </c>
      <c r="G562" s="246"/>
      <c r="H562" s="249">
        <v>63.299999999999997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AT562" s="255" t="s">
        <v>133</v>
      </c>
      <c r="AU562" s="255" t="s">
        <v>79</v>
      </c>
      <c r="AV562" s="12" t="s">
        <v>79</v>
      </c>
      <c r="AW562" s="12" t="s">
        <v>33</v>
      </c>
      <c r="AX562" s="12" t="s">
        <v>69</v>
      </c>
      <c r="AY562" s="255" t="s">
        <v>121</v>
      </c>
    </row>
    <row r="563" s="12" customFormat="1">
      <c r="B563" s="245"/>
      <c r="C563" s="246"/>
      <c r="D563" s="232" t="s">
        <v>133</v>
      </c>
      <c r="E563" s="247" t="s">
        <v>21</v>
      </c>
      <c r="F563" s="248" t="s">
        <v>437</v>
      </c>
      <c r="G563" s="246"/>
      <c r="H563" s="249">
        <v>101.3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AT563" s="255" t="s">
        <v>133</v>
      </c>
      <c r="AU563" s="255" t="s">
        <v>79</v>
      </c>
      <c r="AV563" s="12" t="s">
        <v>79</v>
      </c>
      <c r="AW563" s="12" t="s">
        <v>33</v>
      </c>
      <c r="AX563" s="12" t="s">
        <v>69</v>
      </c>
      <c r="AY563" s="255" t="s">
        <v>121</v>
      </c>
    </row>
    <row r="564" s="13" customFormat="1">
      <c r="B564" s="256"/>
      <c r="C564" s="257"/>
      <c r="D564" s="232" t="s">
        <v>133</v>
      </c>
      <c r="E564" s="258" t="s">
        <v>21</v>
      </c>
      <c r="F564" s="259" t="s">
        <v>137</v>
      </c>
      <c r="G564" s="257"/>
      <c r="H564" s="260">
        <v>337</v>
      </c>
      <c r="I564" s="261"/>
      <c r="J564" s="257"/>
      <c r="K564" s="257"/>
      <c r="L564" s="262"/>
      <c r="M564" s="263"/>
      <c r="N564" s="264"/>
      <c r="O564" s="264"/>
      <c r="P564" s="264"/>
      <c r="Q564" s="264"/>
      <c r="R564" s="264"/>
      <c r="S564" s="264"/>
      <c r="T564" s="265"/>
      <c r="AT564" s="266" t="s">
        <v>133</v>
      </c>
      <c r="AU564" s="266" t="s">
        <v>79</v>
      </c>
      <c r="AV564" s="13" t="s">
        <v>129</v>
      </c>
      <c r="AW564" s="13" t="s">
        <v>33</v>
      </c>
      <c r="AX564" s="13" t="s">
        <v>77</v>
      </c>
      <c r="AY564" s="266" t="s">
        <v>121</v>
      </c>
    </row>
    <row r="565" s="1" customFormat="1" ht="14.4" customHeight="1">
      <c r="B565" s="45"/>
      <c r="C565" s="267" t="s">
        <v>923</v>
      </c>
      <c r="D565" s="267" t="s">
        <v>138</v>
      </c>
      <c r="E565" s="268" t="s">
        <v>924</v>
      </c>
      <c r="F565" s="269" t="s">
        <v>925</v>
      </c>
      <c r="G565" s="270" t="s">
        <v>223</v>
      </c>
      <c r="H565" s="271">
        <v>113.81999999999999</v>
      </c>
      <c r="I565" s="272"/>
      <c r="J565" s="273">
        <f>ROUND(I565*H565,2)</f>
        <v>0</v>
      </c>
      <c r="K565" s="269" t="s">
        <v>128</v>
      </c>
      <c r="L565" s="274"/>
      <c r="M565" s="275" t="s">
        <v>21</v>
      </c>
      <c r="N565" s="276" t="s">
        <v>40</v>
      </c>
      <c r="O565" s="46"/>
      <c r="P565" s="229">
        <f>O565*H565</f>
        <v>0</v>
      </c>
      <c r="Q565" s="229">
        <v>0.081000000000000003</v>
      </c>
      <c r="R565" s="229">
        <f>Q565*H565</f>
        <v>9.2194199999999995</v>
      </c>
      <c r="S565" s="229">
        <v>0</v>
      </c>
      <c r="T565" s="230">
        <f>S565*H565</f>
        <v>0</v>
      </c>
      <c r="AR565" s="23" t="s">
        <v>141</v>
      </c>
      <c r="AT565" s="23" t="s">
        <v>138</v>
      </c>
      <c r="AU565" s="23" t="s">
        <v>79</v>
      </c>
      <c r="AY565" s="23" t="s">
        <v>121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23" t="s">
        <v>77</v>
      </c>
      <c r="BK565" s="231">
        <f>ROUND(I565*H565,2)</f>
        <v>0</v>
      </c>
      <c r="BL565" s="23" t="s">
        <v>129</v>
      </c>
      <c r="BM565" s="23" t="s">
        <v>926</v>
      </c>
    </row>
    <row r="566" s="1" customFormat="1">
      <c r="B566" s="45"/>
      <c r="C566" s="73"/>
      <c r="D566" s="232" t="s">
        <v>131</v>
      </c>
      <c r="E566" s="73"/>
      <c r="F566" s="233" t="s">
        <v>925</v>
      </c>
      <c r="G566" s="73"/>
      <c r="H566" s="73"/>
      <c r="I566" s="190"/>
      <c r="J566" s="73"/>
      <c r="K566" s="73"/>
      <c r="L566" s="71"/>
      <c r="M566" s="234"/>
      <c r="N566" s="46"/>
      <c r="O566" s="46"/>
      <c r="P566" s="46"/>
      <c r="Q566" s="46"/>
      <c r="R566" s="46"/>
      <c r="S566" s="46"/>
      <c r="T566" s="94"/>
      <c r="AT566" s="23" t="s">
        <v>131</v>
      </c>
      <c r="AU566" s="23" t="s">
        <v>79</v>
      </c>
    </row>
    <row r="567" s="11" customFormat="1">
      <c r="B567" s="235"/>
      <c r="C567" s="236"/>
      <c r="D567" s="232" t="s">
        <v>133</v>
      </c>
      <c r="E567" s="237" t="s">
        <v>21</v>
      </c>
      <c r="F567" s="238" t="s">
        <v>134</v>
      </c>
      <c r="G567" s="236"/>
      <c r="H567" s="237" t="s">
        <v>21</v>
      </c>
      <c r="I567" s="239"/>
      <c r="J567" s="236"/>
      <c r="K567" s="236"/>
      <c r="L567" s="240"/>
      <c r="M567" s="241"/>
      <c r="N567" s="242"/>
      <c r="O567" s="242"/>
      <c r="P567" s="242"/>
      <c r="Q567" s="242"/>
      <c r="R567" s="242"/>
      <c r="S567" s="242"/>
      <c r="T567" s="243"/>
      <c r="AT567" s="244" t="s">
        <v>133</v>
      </c>
      <c r="AU567" s="244" t="s">
        <v>79</v>
      </c>
      <c r="AV567" s="11" t="s">
        <v>77</v>
      </c>
      <c r="AW567" s="11" t="s">
        <v>33</v>
      </c>
      <c r="AX567" s="11" t="s">
        <v>69</v>
      </c>
      <c r="AY567" s="244" t="s">
        <v>121</v>
      </c>
    </row>
    <row r="568" s="12" customFormat="1">
      <c r="B568" s="245"/>
      <c r="C568" s="246"/>
      <c r="D568" s="232" t="s">
        <v>133</v>
      </c>
      <c r="E568" s="247" t="s">
        <v>21</v>
      </c>
      <c r="F568" s="248" t="s">
        <v>432</v>
      </c>
      <c r="G568" s="246"/>
      <c r="H568" s="249">
        <v>108.40000000000001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AT568" s="255" t="s">
        <v>133</v>
      </c>
      <c r="AU568" s="255" t="s">
        <v>79</v>
      </c>
      <c r="AV568" s="12" t="s">
        <v>79</v>
      </c>
      <c r="AW568" s="12" t="s">
        <v>33</v>
      </c>
      <c r="AX568" s="12" t="s">
        <v>69</v>
      </c>
      <c r="AY568" s="255" t="s">
        <v>121</v>
      </c>
    </row>
    <row r="569" s="12" customFormat="1">
      <c r="B569" s="245"/>
      <c r="C569" s="246"/>
      <c r="D569" s="232" t="s">
        <v>133</v>
      </c>
      <c r="E569" s="247" t="s">
        <v>21</v>
      </c>
      <c r="F569" s="248" t="s">
        <v>927</v>
      </c>
      <c r="G569" s="246"/>
      <c r="H569" s="249">
        <v>5.4199999999999999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AT569" s="255" t="s">
        <v>133</v>
      </c>
      <c r="AU569" s="255" t="s">
        <v>79</v>
      </c>
      <c r="AV569" s="12" t="s">
        <v>79</v>
      </c>
      <c r="AW569" s="12" t="s">
        <v>33</v>
      </c>
      <c r="AX569" s="12" t="s">
        <v>69</v>
      </c>
      <c r="AY569" s="255" t="s">
        <v>121</v>
      </c>
    </row>
    <row r="570" s="13" customFormat="1">
      <c r="B570" s="256"/>
      <c r="C570" s="257"/>
      <c r="D570" s="232" t="s">
        <v>133</v>
      </c>
      <c r="E570" s="258" t="s">
        <v>21</v>
      </c>
      <c r="F570" s="259" t="s">
        <v>137</v>
      </c>
      <c r="G570" s="257"/>
      <c r="H570" s="260">
        <v>113.81999999999999</v>
      </c>
      <c r="I570" s="261"/>
      <c r="J570" s="257"/>
      <c r="K570" s="257"/>
      <c r="L570" s="262"/>
      <c r="M570" s="263"/>
      <c r="N570" s="264"/>
      <c r="O570" s="264"/>
      <c r="P570" s="264"/>
      <c r="Q570" s="264"/>
      <c r="R570" s="264"/>
      <c r="S570" s="264"/>
      <c r="T570" s="265"/>
      <c r="AT570" s="266" t="s">
        <v>133</v>
      </c>
      <c r="AU570" s="266" t="s">
        <v>79</v>
      </c>
      <c r="AV570" s="13" t="s">
        <v>129</v>
      </c>
      <c r="AW570" s="13" t="s">
        <v>33</v>
      </c>
      <c r="AX570" s="13" t="s">
        <v>77</v>
      </c>
      <c r="AY570" s="266" t="s">
        <v>121</v>
      </c>
    </row>
    <row r="571" s="1" customFormat="1" ht="14.4" customHeight="1">
      <c r="B571" s="45"/>
      <c r="C571" s="267" t="s">
        <v>494</v>
      </c>
      <c r="D571" s="267" t="s">
        <v>138</v>
      </c>
      <c r="E571" s="268" t="s">
        <v>928</v>
      </c>
      <c r="F571" s="269" t="s">
        <v>929</v>
      </c>
      <c r="G571" s="270" t="s">
        <v>223</v>
      </c>
      <c r="H571" s="271">
        <v>52.5</v>
      </c>
      <c r="I571" s="272"/>
      <c r="J571" s="273">
        <f>ROUND(I571*H571,2)</f>
        <v>0</v>
      </c>
      <c r="K571" s="269" t="s">
        <v>21</v>
      </c>
      <c r="L571" s="274"/>
      <c r="M571" s="275" t="s">
        <v>21</v>
      </c>
      <c r="N571" s="276" t="s">
        <v>40</v>
      </c>
      <c r="O571" s="46"/>
      <c r="P571" s="229">
        <f>O571*H571</f>
        <v>0</v>
      </c>
      <c r="Q571" s="229">
        <v>0.22400000000000001</v>
      </c>
      <c r="R571" s="229">
        <f>Q571*H571</f>
        <v>11.76</v>
      </c>
      <c r="S571" s="229">
        <v>0</v>
      </c>
      <c r="T571" s="230">
        <f>S571*H571</f>
        <v>0</v>
      </c>
      <c r="AR571" s="23" t="s">
        <v>141</v>
      </c>
      <c r="AT571" s="23" t="s">
        <v>138</v>
      </c>
      <c r="AU571" s="23" t="s">
        <v>79</v>
      </c>
      <c r="AY571" s="23" t="s">
        <v>121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23" t="s">
        <v>77</v>
      </c>
      <c r="BK571" s="231">
        <f>ROUND(I571*H571,2)</f>
        <v>0</v>
      </c>
      <c r="BL571" s="23" t="s">
        <v>129</v>
      </c>
      <c r="BM571" s="23" t="s">
        <v>930</v>
      </c>
    </row>
    <row r="572" s="1" customFormat="1">
      <c r="B572" s="45"/>
      <c r="C572" s="73"/>
      <c r="D572" s="232" t="s">
        <v>131</v>
      </c>
      <c r="E572" s="73"/>
      <c r="F572" s="233" t="s">
        <v>929</v>
      </c>
      <c r="G572" s="73"/>
      <c r="H572" s="73"/>
      <c r="I572" s="190"/>
      <c r="J572" s="73"/>
      <c r="K572" s="73"/>
      <c r="L572" s="71"/>
      <c r="M572" s="234"/>
      <c r="N572" s="46"/>
      <c r="O572" s="46"/>
      <c r="P572" s="46"/>
      <c r="Q572" s="46"/>
      <c r="R572" s="46"/>
      <c r="S572" s="46"/>
      <c r="T572" s="94"/>
      <c r="AT572" s="23" t="s">
        <v>131</v>
      </c>
      <c r="AU572" s="23" t="s">
        <v>79</v>
      </c>
    </row>
    <row r="573" s="11" customFormat="1">
      <c r="B573" s="235"/>
      <c r="C573" s="236"/>
      <c r="D573" s="232" t="s">
        <v>133</v>
      </c>
      <c r="E573" s="237" t="s">
        <v>21</v>
      </c>
      <c r="F573" s="238" t="s">
        <v>134</v>
      </c>
      <c r="G573" s="236"/>
      <c r="H573" s="237" t="s">
        <v>21</v>
      </c>
      <c r="I573" s="239"/>
      <c r="J573" s="236"/>
      <c r="K573" s="236"/>
      <c r="L573" s="240"/>
      <c r="M573" s="241"/>
      <c r="N573" s="242"/>
      <c r="O573" s="242"/>
      <c r="P573" s="242"/>
      <c r="Q573" s="242"/>
      <c r="R573" s="242"/>
      <c r="S573" s="242"/>
      <c r="T573" s="243"/>
      <c r="AT573" s="244" t="s">
        <v>133</v>
      </c>
      <c r="AU573" s="244" t="s">
        <v>79</v>
      </c>
      <c r="AV573" s="11" t="s">
        <v>77</v>
      </c>
      <c r="AW573" s="11" t="s">
        <v>33</v>
      </c>
      <c r="AX573" s="11" t="s">
        <v>69</v>
      </c>
      <c r="AY573" s="244" t="s">
        <v>121</v>
      </c>
    </row>
    <row r="574" s="12" customFormat="1">
      <c r="B574" s="245"/>
      <c r="C574" s="246"/>
      <c r="D574" s="232" t="s">
        <v>133</v>
      </c>
      <c r="E574" s="247" t="s">
        <v>21</v>
      </c>
      <c r="F574" s="248" t="s">
        <v>434</v>
      </c>
      <c r="G574" s="246"/>
      <c r="H574" s="249">
        <v>50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AT574" s="255" t="s">
        <v>133</v>
      </c>
      <c r="AU574" s="255" t="s">
        <v>79</v>
      </c>
      <c r="AV574" s="12" t="s">
        <v>79</v>
      </c>
      <c r="AW574" s="12" t="s">
        <v>33</v>
      </c>
      <c r="AX574" s="12" t="s">
        <v>69</v>
      </c>
      <c r="AY574" s="255" t="s">
        <v>121</v>
      </c>
    </row>
    <row r="575" s="12" customFormat="1">
      <c r="B575" s="245"/>
      <c r="C575" s="246"/>
      <c r="D575" s="232" t="s">
        <v>133</v>
      </c>
      <c r="E575" s="247" t="s">
        <v>21</v>
      </c>
      <c r="F575" s="248" t="s">
        <v>931</v>
      </c>
      <c r="G575" s="246"/>
      <c r="H575" s="249">
        <v>2.5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AT575" s="255" t="s">
        <v>133</v>
      </c>
      <c r="AU575" s="255" t="s">
        <v>79</v>
      </c>
      <c r="AV575" s="12" t="s">
        <v>79</v>
      </c>
      <c r="AW575" s="12" t="s">
        <v>33</v>
      </c>
      <c r="AX575" s="12" t="s">
        <v>69</v>
      </c>
      <c r="AY575" s="255" t="s">
        <v>121</v>
      </c>
    </row>
    <row r="576" s="13" customFormat="1">
      <c r="B576" s="256"/>
      <c r="C576" s="257"/>
      <c r="D576" s="232" t="s">
        <v>133</v>
      </c>
      <c r="E576" s="258" t="s">
        <v>21</v>
      </c>
      <c r="F576" s="259" t="s">
        <v>137</v>
      </c>
      <c r="G576" s="257"/>
      <c r="H576" s="260">
        <v>52.5</v>
      </c>
      <c r="I576" s="261"/>
      <c r="J576" s="257"/>
      <c r="K576" s="257"/>
      <c r="L576" s="262"/>
      <c r="M576" s="263"/>
      <c r="N576" s="264"/>
      <c r="O576" s="264"/>
      <c r="P576" s="264"/>
      <c r="Q576" s="264"/>
      <c r="R576" s="264"/>
      <c r="S576" s="264"/>
      <c r="T576" s="265"/>
      <c r="AT576" s="266" t="s">
        <v>133</v>
      </c>
      <c r="AU576" s="266" t="s">
        <v>79</v>
      </c>
      <c r="AV576" s="13" t="s">
        <v>129</v>
      </c>
      <c r="AW576" s="13" t="s">
        <v>33</v>
      </c>
      <c r="AX576" s="13" t="s">
        <v>77</v>
      </c>
      <c r="AY576" s="266" t="s">
        <v>121</v>
      </c>
    </row>
    <row r="577" s="1" customFormat="1" ht="14.4" customHeight="1">
      <c r="B577" s="45"/>
      <c r="C577" s="267" t="s">
        <v>932</v>
      </c>
      <c r="D577" s="267" t="s">
        <v>138</v>
      </c>
      <c r="E577" s="268" t="s">
        <v>337</v>
      </c>
      <c r="F577" s="269" t="s">
        <v>933</v>
      </c>
      <c r="G577" s="270" t="s">
        <v>223</v>
      </c>
      <c r="H577" s="271">
        <v>4.2000000000000002</v>
      </c>
      <c r="I577" s="272"/>
      <c r="J577" s="273">
        <f>ROUND(I577*H577,2)</f>
        <v>0</v>
      </c>
      <c r="K577" s="269" t="s">
        <v>21</v>
      </c>
      <c r="L577" s="274"/>
      <c r="M577" s="275" t="s">
        <v>21</v>
      </c>
      <c r="N577" s="276" t="s">
        <v>40</v>
      </c>
      <c r="O577" s="46"/>
      <c r="P577" s="229">
        <f>O577*H577</f>
        <v>0</v>
      </c>
      <c r="Q577" s="229">
        <v>0.14999999999999999</v>
      </c>
      <c r="R577" s="229">
        <f>Q577*H577</f>
        <v>0.63</v>
      </c>
      <c r="S577" s="229">
        <v>0</v>
      </c>
      <c r="T577" s="230">
        <f>S577*H577</f>
        <v>0</v>
      </c>
      <c r="AR577" s="23" t="s">
        <v>141</v>
      </c>
      <c r="AT577" s="23" t="s">
        <v>138</v>
      </c>
      <c r="AU577" s="23" t="s">
        <v>79</v>
      </c>
      <c r="AY577" s="23" t="s">
        <v>121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23" t="s">
        <v>77</v>
      </c>
      <c r="BK577" s="231">
        <f>ROUND(I577*H577,2)</f>
        <v>0</v>
      </c>
      <c r="BL577" s="23" t="s">
        <v>129</v>
      </c>
      <c r="BM577" s="23" t="s">
        <v>934</v>
      </c>
    </row>
    <row r="578" s="1" customFormat="1">
      <c r="B578" s="45"/>
      <c r="C578" s="73"/>
      <c r="D578" s="232" t="s">
        <v>131</v>
      </c>
      <c r="E578" s="73"/>
      <c r="F578" s="233" t="s">
        <v>933</v>
      </c>
      <c r="G578" s="73"/>
      <c r="H578" s="73"/>
      <c r="I578" s="190"/>
      <c r="J578" s="73"/>
      <c r="K578" s="73"/>
      <c r="L578" s="71"/>
      <c r="M578" s="234"/>
      <c r="N578" s="46"/>
      <c r="O578" s="46"/>
      <c r="P578" s="46"/>
      <c r="Q578" s="46"/>
      <c r="R578" s="46"/>
      <c r="S578" s="46"/>
      <c r="T578" s="94"/>
      <c r="AT578" s="23" t="s">
        <v>131</v>
      </c>
      <c r="AU578" s="23" t="s">
        <v>79</v>
      </c>
    </row>
    <row r="579" s="11" customFormat="1">
      <c r="B579" s="235"/>
      <c r="C579" s="236"/>
      <c r="D579" s="232" t="s">
        <v>133</v>
      </c>
      <c r="E579" s="237" t="s">
        <v>21</v>
      </c>
      <c r="F579" s="238" t="s">
        <v>134</v>
      </c>
      <c r="G579" s="236"/>
      <c r="H579" s="237" t="s">
        <v>21</v>
      </c>
      <c r="I579" s="239"/>
      <c r="J579" s="236"/>
      <c r="K579" s="236"/>
      <c r="L579" s="240"/>
      <c r="M579" s="241"/>
      <c r="N579" s="242"/>
      <c r="O579" s="242"/>
      <c r="P579" s="242"/>
      <c r="Q579" s="242"/>
      <c r="R579" s="242"/>
      <c r="S579" s="242"/>
      <c r="T579" s="243"/>
      <c r="AT579" s="244" t="s">
        <v>133</v>
      </c>
      <c r="AU579" s="244" t="s">
        <v>79</v>
      </c>
      <c r="AV579" s="11" t="s">
        <v>77</v>
      </c>
      <c r="AW579" s="11" t="s">
        <v>33</v>
      </c>
      <c r="AX579" s="11" t="s">
        <v>69</v>
      </c>
      <c r="AY579" s="244" t="s">
        <v>121</v>
      </c>
    </row>
    <row r="580" s="12" customFormat="1">
      <c r="B580" s="245"/>
      <c r="C580" s="246"/>
      <c r="D580" s="232" t="s">
        <v>133</v>
      </c>
      <c r="E580" s="247" t="s">
        <v>21</v>
      </c>
      <c r="F580" s="248" t="s">
        <v>129</v>
      </c>
      <c r="G580" s="246"/>
      <c r="H580" s="249">
        <v>4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AT580" s="255" t="s">
        <v>133</v>
      </c>
      <c r="AU580" s="255" t="s">
        <v>79</v>
      </c>
      <c r="AV580" s="12" t="s">
        <v>79</v>
      </c>
      <c r="AW580" s="12" t="s">
        <v>33</v>
      </c>
      <c r="AX580" s="12" t="s">
        <v>69</v>
      </c>
      <c r="AY580" s="255" t="s">
        <v>121</v>
      </c>
    </row>
    <row r="581" s="12" customFormat="1">
      <c r="B581" s="245"/>
      <c r="C581" s="246"/>
      <c r="D581" s="232" t="s">
        <v>133</v>
      </c>
      <c r="E581" s="247" t="s">
        <v>21</v>
      </c>
      <c r="F581" s="248" t="s">
        <v>935</v>
      </c>
      <c r="G581" s="246"/>
      <c r="H581" s="249">
        <v>0.20000000000000001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AT581" s="255" t="s">
        <v>133</v>
      </c>
      <c r="AU581" s="255" t="s">
        <v>79</v>
      </c>
      <c r="AV581" s="12" t="s">
        <v>79</v>
      </c>
      <c r="AW581" s="12" t="s">
        <v>33</v>
      </c>
      <c r="AX581" s="12" t="s">
        <v>69</v>
      </c>
      <c r="AY581" s="255" t="s">
        <v>121</v>
      </c>
    </row>
    <row r="582" s="13" customFormat="1">
      <c r="B582" s="256"/>
      <c r="C582" s="257"/>
      <c r="D582" s="232" t="s">
        <v>133</v>
      </c>
      <c r="E582" s="258" t="s">
        <v>21</v>
      </c>
      <c r="F582" s="259" t="s">
        <v>137</v>
      </c>
      <c r="G582" s="257"/>
      <c r="H582" s="260">
        <v>4.2000000000000002</v>
      </c>
      <c r="I582" s="261"/>
      <c r="J582" s="257"/>
      <c r="K582" s="257"/>
      <c r="L582" s="262"/>
      <c r="M582" s="263"/>
      <c r="N582" s="264"/>
      <c r="O582" s="264"/>
      <c r="P582" s="264"/>
      <c r="Q582" s="264"/>
      <c r="R582" s="264"/>
      <c r="S582" s="264"/>
      <c r="T582" s="265"/>
      <c r="AT582" s="266" t="s">
        <v>133</v>
      </c>
      <c r="AU582" s="266" t="s">
        <v>79</v>
      </c>
      <c r="AV582" s="13" t="s">
        <v>129</v>
      </c>
      <c r="AW582" s="13" t="s">
        <v>33</v>
      </c>
      <c r="AX582" s="13" t="s">
        <v>77</v>
      </c>
      <c r="AY582" s="266" t="s">
        <v>121</v>
      </c>
    </row>
    <row r="583" s="1" customFormat="1" ht="14.4" customHeight="1">
      <c r="B583" s="45"/>
      <c r="C583" s="267" t="s">
        <v>936</v>
      </c>
      <c r="D583" s="267" t="s">
        <v>138</v>
      </c>
      <c r="E583" s="268" t="s">
        <v>937</v>
      </c>
      <c r="F583" s="269" t="s">
        <v>938</v>
      </c>
      <c r="G583" s="270" t="s">
        <v>223</v>
      </c>
      <c r="H583" s="271">
        <v>66.465000000000003</v>
      </c>
      <c r="I583" s="272"/>
      <c r="J583" s="273">
        <f>ROUND(I583*H583,2)</f>
        <v>0</v>
      </c>
      <c r="K583" s="269" t="s">
        <v>128</v>
      </c>
      <c r="L583" s="274"/>
      <c r="M583" s="275" t="s">
        <v>21</v>
      </c>
      <c r="N583" s="276" t="s">
        <v>40</v>
      </c>
      <c r="O583" s="46"/>
      <c r="P583" s="229">
        <f>O583*H583</f>
        <v>0</v>
      </c>
      <c r="Q583" s="229">
        <v>0.048300000000000003</v>
      </c>
      <c r="R583" s="229">
        <f>Q583*H583</f>
        <v>3.2102595000000003</v>
      </c>
      <c r="S583" s="229">
        <v>0</v>
      </c>
      <c r="T583" s="230">
        <f>S583*H583</f>
        <v>0</v>
      </c>
      <c r="AR583" s="23" t="s">
        <v>141</v>
      </c>
      <c r="AT583" s="23" t="s">
        <v>138</v>
      </c>
      <c r="AU583" s="23" t="s">
        <v>79</v>
      </c>
      <c r="AY583" s="23" t="s">
        <v>121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23" t="s">
        <v>77</v>
      </c>
      <c r="BK583" s="231">
        <f>ROUND(I583*H583,2)</f>
        <v>0</v>
      </c>
      <c r="BL583" s="23" t="s">
        <v>129</v>
      </c>
      <c r="BM583" s="23" t="s">
        <v>939</v>
      </c>
    </row>
    <row r="584" s="1" customFormat="1">
      <c r="B584" s="45"/>
      <c r="C584" s="73"/>
      <c r="D584" s="232" t="s">
        <v>131</v>
      </c>
      <c r="E584" s="73"/>
      <c r="F584" s="233" t="s">
        <v>938</v>
      </c>
      <c r="G584" s="73"/>
      <c r="H584" s="73"/>
      <c r="I584" s="190"/>
      <c r="J584" s="73"/>
      <c r="K584" s="73"/>
      <c r="L584" s="71"/>
      <c r="M584" s="234"/>
      <c r="N584" s="46"/>
      <c r="O584" s="46"/>
      <c r="P584" s="46"/>
      <c r="Q584" s="46"/>
      <c r="R584" s="46"/>
      <c r="S584" s="46"/>
      <c r="T584" s="94"/>
      <c r="AT584" s="23" t="s">
        <v>131</v>
      </c>
      <c r="AU584" s="23" t="s">
        <v>79</v>
      </c>
    </row>
    <row r="585" s="11" customFormat="1">
      <c r="B585" s="235"/>
      <c r="C585" s="236"/>
      <c r="D585" s="232" t="s">
        <v>133</v>
      </c>
      <c r="E585" s="237" t="s">
        <v>21</v>
      </c>
      <c r="F585" s="238" t="s">
        <v>134</v>
      </c>
      <c r="G585" s="236"/>
      <c r="H585" s="237" t="s">
        <v>21</v>
      </c>
      <c r="I585" s="239"/>
      <c r="J585" s="236"/>
      <c r="K585" s="236"/>
      <c r="L585" s="240"/>
      <c r="M585" s="241"/>
      <c r="N585" s="242"/>
      <c r="O585" s="242"/>
      <c r="P585" s="242"/>
      <c r="Q585" s="242"/>
      <c r="R585" s="242"/>
      <c r="S585" s="242"/>
      <c r="T585" s="243"/>
      <c r="AT585" s="244" t="s">
        <v>133</v>
      </c>
      <c r="AU585" s="244" t="s">
        <v>79</v>
      </c>
      <c r="AV585" s="11" t="s">
        <v>77</v>
      </c>
      <c r="AW585" s="11" t="s">
        <v>33</v>
      </c>
      <c r="AX585" s="11" t="s">
        <v>69</v>
      </c>
      <c r="AY585" s="244" t="s">
        <v>121</v>
      </c>
    </row>
    <row r="586" s="12" customFormat="1">
      <c r="B586" s="245"/>
      <c r="C586" s="246"/>
      <c r="D586" s="232" t="s">
        <v>133</v>
      </c>
      <c r="E586" s="247" t="s">
        <v>21</v>
      </c>
      <c r="F586" s="248" t="s">
        <v>440</v>
      </c>
      <c r="G586" s="246"/>
      <c r="H586" s="249">
        <v>63.299999999999997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AT586" s="255" t="s">
        <v>133</v>
      </c>
      <c r="AU586" s="255" t="s">
        <v>79</v>
      </c>
      <c r="AV586" s="12" t="s">
        <v>79</v>
      </c>
      <c r="AW586" s="12" t="s">
        <v>33</v>
      </c>
      <c r="AX586" s="12" t="s">
        <v>69</v>
      </c>
      <c r="AY586" s="255" t="s">
        <v>121</v>
      </c>
    </row>
    <row r="587" s="12" customFormat="1">
      <c r="B587" s="245"/>
      <c r="C587" s="246"/>
      <c r="D587" s="232" t="s">
        <v>133</v>
      </c>
      <c r="E587" s="247" t="s">
        <v>21</v>
      </c>
      <c r="F587" s="248" t="s">
        <v>940</v>
      </c>
      <c r="G587" s="246"/>
      <c r="H587" s="249">
        <v>3.165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AT587" s="255" t="s">
        <v>133</v>
      </c>
      <c r="AU587" s="255" t="s">
        <v>79</v>
      </c>
      <c r="AV587" s="12" t="s">
        <v>79</v>
      </c>
      <c r="AW587" s="12" t="s">
        <v>33</v>
      </c>
      <c r="AX587" s="12" t="s">
        <v>69</v>
      </c>
      <c r="AY587" s="255" t="s">
        <v>121</v>
      </c>
    </row>
    <row r="588" s="13" customFormat="1">
      <c r="B588" s="256"/>
      <c r="C588" s="257"/>
      <c r="D588" s="232" t="s">
        <v>133</v>
      </c>
      <c r="E588" s="258" t="s">
        <v>21</v>
      </c>
      <c r="F588" s="259" t="s">
        <v>137</v>
      </c>
      <c r="G588" s="257"/>
      <c r="H588" s="260">
        <v>66.465000000000003</v>
      </c>
      <c r="I588" s="261"/>
      <c r="J588" s="257"/>
      <c r="K588" s="257"/>
      <c r="L588" s="262"/>
      <c r="M588" s="263"/>
      <c r="N588" s="264"/>
      <c r="O588" s="264"/>
      <c r="P588" s="264"/>
      <c r="Q588" s="264"/>
      <c r="R588" s="264"/>
      <c r="S588" s="264"/>
      <c r="T588" s="265"/>
      <c r="AT588" s="266" t="s">
        <v>133</v>
      </c>
      <c r="AU588" s="266" t="s">
        <v>79</v>
      </c>
      <c r="AV588" s="13" t="s">
        <v>129</v>
      </c>
      <c r="AW588" s="13" t="s">
        <v>33</v>
      </c>
      <c r="AX588" s="13" t="s">
        <v>77</v>
      </c>
      <c r="AY588" s="266" t="s">
        <v>121</v>
      </c>
    </row>
    <row r="589" s="1" customFormat="1" ht="14.4" customHeight="1">
      <c r="B589" s="45"/>
      <c r="C589" s="267" t="s">
        <v>941</v>
      </c>
      <c r="D589" s="267" t="s">
        <v>138</v>
      </c>
      <c r="E589" s="268" t="s">
        <v>942</v>
      </c>
      <c r="F589" s="269" t="s">
        <v>943</v>
      </c>
      <c r="G589" s="270" t="s">
        <v>223</v>
      </c>
      <c r="H589" s="271">
        <v>106.365</v>
      </c>
      <c r="I589" s="272"/>
      <c r="J589" s="273">
        <f>ROUND(I589*H589,2)</f>
        <v>0</v>
      </c>
      <c r="K589" s="269" t="s">
        <v>128</v>
      </c>
      <c r="L589" s="274"/>
      <c r="M589" s="275" t="s">
        <v>21</v>
      </c>
      <c r="N589" s="276" t="s">
        <v>40</v>
      </c>
      <c r="O589" s="46"/>
      <c r="P589" s="229">
        <f>O589*H589</f>
        <v>0</v>
      </c>
      <c r="Q589" s="229">
        <v>0.035999999999999997</v>
      </c>
      <c r="R589" s="229">
        <f>Q589*H589</f>
        <v>3.8291399999999993</v>
      </c>
      <c r="S589" s="229">
        <v>0</v>
      </c>
      <c r="T589" s="230">
        <f>S589*H589</f>
        <v>0</v>
      </c>
      <c r="AR589" s="23" t="s">
        <v>141</v>
      </c>
      <c r="AT589" s="23" t="s">
        <v>138</v>
      </c>
      <c r="AU589" s="23" t="s">
        <v>79</v>
      </c>
      <c r="AY589" s="23" t="s">
        <v>121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23" t="s">
        <v>77</v>
      </c>
      <c r="BK589" s="231">
        <f>ROUND(I589*H589,2)</f>
        <v>0</v>
      </c>
      <c r="BL589" s="23" t="s">
        <v>129</v>
      </c>
      <c r="BM589" s="23" t="s">
        <v>944</v>
      </c>
    </row>
    <row r="590" s="1" customFormat="1">
      <c r="B590" s="45"/>
      <c r="C590" s="73"/>
      <c r="D590" s="232" t="s">
        <v>131</v>
      </c>
      <c r="E590" s="73"/>
      <c r="F590" s="233" t="s">
        <v>943</v>
      </c>
      <c r="G590" s="73"/>
      <c r="H590" s="73"/>
      <c r="I590" s="190"/>
      <c r="J590" s="73"/>
      <c r="K590" s="73"/>
      <c r="L590" s="71"/>
      <c r="M590" s="234"/>
      <c r="N590" s="46"/>
      <c r="O590" s="46"/>
      <c r="P590" s="46"/>
      <c r="Q590" s="46"/>
      <c r="R590" s="46"/>
      <c r="S590" s="46"/>
      <c r="T590" s="94"/>
      <c r="AT590" s="23" t="s">
        <v>131</v>
      </c>
      <c r="AU590" s="23" t="s">
        <v>79</v>
      </c>
    </row>
    <row r="591" s="11" customFormat="1">
      <c r="B591" s="235"/>
      <c r="C591" s="236"/>
      <c r="D591" s="232" t="s">
        <v>133</v>
      </c>
      <c r="E591" s="237" t="s">
        <v>21</v>
      </c>
      <c r="F591" s="238" t="s">
        <v>134</v>
      </c>
      <c r="G591" s="236"/>
      <c r="H591" s="237" t="s">
        <v>21</v>
      </c>
      <c r="I591" s="239"/>
      <c r="J591" s="236"/>
      <c r="K591" s="236"/>
      <c r="L591" s="240"/>
      <c r="M591" s="241"/>
      <c r="N591" s="242"/>
      <c r="O591" s="242"/>
      <c r="P591" s="242"/>
      <c r="Q591" s="242"/>
      <c r="R591" s="242"/>
      <c r="S591" s="242"/>
      <c r="T591" s="243"/>
      <c r="AT591" s="244" t="s">
        <v>133</v>
      </c>
      <c r="AU591" s="244" t="s">
        <v>79</v>
      </c>
      <c r="AV591" s="11" t="s">
        <v>77</v>
      </c>
      <c r="AW591" s="11" t="s">
        <v>33</v>
      </c>
      <c r="AX591" s="11" t="s">
        <v>69</v>
      </c>
      <c r="AY591" s="244" t="s">
        <v>121</v>
      </c>
    </row>
    <row r="592" s="12" customFormat="1">
      <c r="B592" s="245"/>
      <c r="C592" s="246"/>
      <c r="D592" s="232" t="s">
        <v>133</v>
      </c>
      <c r="E592" s="247" t="s">
        <v>21</v>
      </c>
      <c r="F592" s="248" t="s">
        <v>437</v>
      </c>
      <c r="G592" s="246"/>
      <c r="H592" s="249">
        <v>101.3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AT592" s="255" t="s">
        <v>133</v>
      </c>
      <c r="AU592" s="255" t="s">
        <v>79</v>
      </c>
      <c r="AV592" s="12" t="s">
        <v>79</v>
      </c>
      <c r="AW592" s="12" t="s">
        <v>33</v>
      </c>
      <c r="AX592" s="12" t="s">
        <v>69</v>
      </c>
      <c r="AY592" s="255" t="s">
        <v>121</v>
      </c>
    </row>
    <row r="593" s="12" customFormat="1">
      <c r="B593" s="245"/>
      <c r="C593" s="246"/>
      <c r="D593" s="232" t="s">
        <v>133</v>
      </c>
      <c r="E593" s="247" t="s">
        <v>21</v>
      </c>
      <c r="F593" s="248" t="s">
        <v>945</v>
      </c>
      <c r="G593" s="246"/>
      <c r="H593" s="249">
        <v>5.0650000000000004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AT593" s="255" t="s">
        <v>133</v>
      </c>
      <c r="AU593" s="255" t="s">
        <v>79</v>
      </c>
      <c r="AV593" s="12" t="s">
        <v>79</v>
      </c>
      <c r="AW593" s="12" t="s">
        <v>33</v>
      </c>
      <c r="AX593" s="12" t="s">
        <v>69</v>
      </c>
      <c r="AY593" s="255" t="s">
        <v>121</v>
      </c>
    </row>
    <row r="594" s="13" customFormat="1">
      <c r="B594" s="256"/>
      <c r="C594" s="257"/>
      <c r="D594" s="232" t="s">
        <v>133</v>
      </c>
      <c r="E594" s="258" t="s">
        <v>21</v>
      </c>
      <c r="F594" s="259" t="s">
        <v>137</v>
      </c>
      <c r="G594" s="257"/>
      <c r="H594" s="260">
        <v>106.365</v>
      </c>
      <c r="I594" s="261"/>
      <c r="J594" s="257"/>
      <c r="K594" s="257"/>
      <c r="L594" s="262"/>
      <c r="M594" s="263"/>
      <c r="N594" s="264"/>
      <c r="O594" s="264"/>
      <c r="P594" s="264"/>
      <c r="Q594" s="264"/>
      <c r="R594" s="264"/>
      <c r="S594" s="264"/>
      <c r="T594" s="265"/>
      <c r="AT594" s="266" t="s">
        <v>133</v>
      </c>
      <c r="AU594" s="266" t="s">
        <v>79</v>
      </c>
      <c r="AV594" s="13" t="s">
        <v>129</v>
      </c>
      <c r="AW594" s="13" t="s">
        <v>33</v>
      </c>
      <c r="AX594" s="13" t="s">
        <v>77</v>
      </c>
      <c r="AY594" s="266" t="s">
        <v>121</v>
      </c>
    </row>
    <row r="595" s="1" customFormat="1" ht="14.4" customHeight="1">
      <c r="B595" s="45"/>
      <c r="C595" s="267" t="s">
        <v>946</v>
      </c>
      <c r="D595" s="267" t="s">
        <v>138</v>
      </c>
      <c r="E595" s="268" t="s">
        <v>947</v>
      </c>
      <c r="F595" s="269" t="s">
        <v>948</v>
      </c>
      <c r="G595" s="270" t="s">
        <v>223</v>
      </c>
      <c r="H595" s="271">
        <v>10.5</v>
      </c>
      <c r="I595" s="272"/>
      <c r="J595" s="273">
        <f>ROUND(I595*H595,2)</f>
        <v>0</v>
      </c>
      <c r="K595" s="269" t="s">
        <v>128</v>
      </c>
      <c r="L595" s="274"/>
      <c r="M595" s="275" t="s">
        <v>21</v>
      </c>
      <c r="N595" s="276" t="s">
        <v>40</v>
      </c>
      <c r="O595" s="46"/>
      <c r="P595" s="229">
        <f>O595*H595</f>
        <v>0</v>
      </c>
      <c r="Q595" s="229">
        <v>0.064000000000000001</v>
      </c>
      <c r="R595" s="229">
        <f>Q595*H595</f>
        <v>0.67200000000000004</v>
      </c>
      <c r="S595" s="229">
        <v>0</v>
      </c>
      <c r="T595" s="230">
        <f>S595*H595</f>
        <v>0</v>
      </c>
      <c r="AR595" s="23" t="s">
        <v>141</v>
      </c>
      <c r="AT595" s="23" t="s">
        <v>138</v>
      </c>
      <c r="AU595" s="23" t="s">
        <v>79</v>
      </c>
      <c r="AY595" s="23" t="s">
        <v>121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23" t="s">
        <v>77</v>
      </c>
      <c r="BK595" s="231">
        <f>ROUND(I595*H595,2)</f>
        <v>0</v>
      </c>
      <c r="BL595" s="23" t="s">
        <v>129</v>
      </c>
      <c r="BM595" s="23" t="s">
        <v>949</v>
      </c>
    </row>
    <row r="596" s="1" customFormat="1">
      <c r="B596" s="45"/>
      <c r="C596" s="73"/>
      <c r="D596" s="232" t="s">
        <v>131</v>
      </c>
      <c r="E596" s="73"/>
      <c r="F596" s="233" t="s">
        <v>948</v>
      </c>
      <c r="G596" s="73"/>
      <c r="H596" s="73"/>
      <c r="I596" s="190"/>
      <c r="J596" s="73"/>
      <c r="K596" s="73"/>
      <c r="L596" s="71"/>
      <c r="M596" s="234"/>
      <c r="N596" s="46"/>
      <c r="O596" s="46"/>
      <c r="P596" s="46"/>
      <c r="Q596" s="46"/>
      <c r="R596" s="46"/>
      <c r="S596" s="46"/>
      <c r="T596" s="94"/>
      <c r="AT596" s="23" t="s">
        <v>131</v>
      </c>
      <c r="AU596" s="23" t="s">
        <v>79</v>
      </c>
    </row>
    <row r="597" s="11" customFormat="1">
      <c r="B597" s="235"/>
      <c r="C597" s="236"/>
      <c r="D597" s="232" t="s">
        <v>133</v>
      </c>
      <c r="E597" s="237" t="s">
        <v>21</v>
      </c>
      <c r="F597" s="238" t="s">
        <v>134</v>
      </c>
      <c r="G597" s="236"/>
      <c r="H597" s="237" t="s">
        <v>21</v>
      </c>
      <c r="I597" s="239"/>
      <c r="J597" s="236"/>
      <c r="K597" s="236"/>
      <c r="L597" s="240"/>
      <c r="M597" s="241"/>
      <c r="N597" s="242"/>
      <c r="O597" s="242"/>
      <c r="P597" s="242"/>
      <c r="Q597" s="242"/>
      <c r="R597" s="242"/>
      <c r="S597" s="242"/>
      <c r="T597" s="243"/>
      <c r="AT597" s="244" t="s">
        <v>133</v>
      </c>
      <c r="AU597" s="244" t="s">
        <v>79</v>
      </c>
      <c r="AV597" s="11" t="s">
        <v>77</v>
      </c>
      <c r="AW597" s="11" t="s">
        <v>33</v>
      </c>
      <c r="AX597" s="11" t="s">
        <v>69</v>
      </c>
      <c r="AY597" s="244" t="s">
        <v>121</v>
      </c>
    </row>
    <row r="598" s="12" customFormat="1">
      <c r="B598" s="245"/>
      <c r="C598" s="246"/>
      <c r="D598" s="232" t="s">
        <v>133</v>
      </c>
      <c r="E598" s="247" t="s">
        <v>21</v>
      </c>
      <c r="F598" s="248" t="s">
        <v>442</v>
      </c>
      <c r="G598" s="246"/>
      <c r="H598" s="249">
        <v>10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AT598" s="255" t="s">
        <v>133</v>
      </c>
      <c r="AU598" s="255" t="s">
        <v>79</v>
      </c>
      <c r="AV598" s="12" t="s">
        <v>79</v>
      </c>
      <c r="AW598" s="12" t="s">
        <v>33</v>
      </c>
      <c r="AX598" s="12" t="s">
        <v>69</v>
      </c>
      <c r="AY598" s="255" t="s">
        <v>121</v>
      </c>
    </row>
    <row r="599" s="12" customFormat="1">
      <c r="B599" s="245"/>
      <c r="C599" s="246"/>
      <c r="D599" s="232" t="s">
        <v>133</v>
      </c>
      <c r="E599" s="247" t="s">
        <v>21</v>
      </c>
      <c r="F599" s="248" t="s">
        <v>950</v>
      </c>
      <c r="G599" s="246"/>
      <c r="H599" s="249">
        <v>0.5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AT599" s="255" t="s">
        <v>133</v>
      </c>
      <c r="AU599" s="255" t="s">
        <v>79</v>
      </c>
      <c r="AV599" s="12" t="s">
        <v>79</v>
      </c>
      <c r="AW599" s="12" t="s">
        <v>33</v>
      </c>
      <c r="AX599" s="12" t="s">
        <v>69</v>
      </c>
      <c r="AY599" s="255" t="s">
        <v>121</v>
      </c>
    </row>
    <row r="600" s="13" customFormat="1">
      <c r="B600" s="256"/>
      <c r="C600" s="257"/>
      <c r="D600" s="232" t="s">
        <v>133</v>
      </c>
      <c r="E600" s="258" t="s">
        <v>21</v>
      </c>
      <c r="F600" s="259" t="s">
        <v>137</v>
      </c>
      <c r="G600" s="257"/>
      <c r="H600" s="260">
        <v>10.5</v>
      </c>
      <c r="I600" s="261"/>
      <c r="J600" s="257"/>
      <c r="K600" s="257"/>
      <c r="L600" s="262"/>
      <c r="M600" s="263"/>
      <c r="N600" s="264"/>
      <c r="O600" s="264"/>
      <c r="P600" s="264"/>
      <c r="Q600" s="264"/>
      <c r="R600" s="264"/>
      <c r="S600" s="264"/>
      <c r="T600" s="265"/>
      <c r="AT600" s="266" t="s">
        <v>133</v>
      </c>
      <c r="AU600" s="266" t="s">
        <v>79</v>
      </c>
      <c r="AV600" s="13" t="s">
        <v>129</v>
      </c>
      <c r="AW600" s="13" t="s">
        <v>33</v>
      </c>
      <c r="AX600" s="13" t="s">
        <v>77</v>
      </c>
      <c r="AY600" s="266" t="s">
        <v>121</v>
      </c>
    </row>
    <row r="601" s="1" customFormat="1" ht="22.8" customHeight="1">
      <c r="B601" s="45"/>
      <c r="C601" s="220" t="s">
        <v>951</v>
      </c>
      <c r="D601" s="220" t="s">
        <v>124</v>
      </c>
      <c r="E601" s="221" t="s">
        <v>952</v>
      </c>
      <c r="F601" s="222" t="s">
        <v>953</v>
      </c>
      <c r="G601" s="223" t="s">
        <v>223</v>
      </c>
      <c r="H601" s="224">
        <v>15</v>
      </c>
      <c r="I601" s="225"/>
      <c r="J601" s="226">
        <f>ROUND(I601*H601,2)</f>
        <v>0</v>
      </c>
      <c r="K601" s="222" t="s">
        <v>128</v>
      </c>
      <c r="L601" s="71"/>
      <c r="M601" s="227" t="s">
        <v>21</v>
      </c>
      <c r="N601" s="228" t="s">
        <v>40</v>
      </c>
      <c r="O601" s="46"/>
      <c r="P601" s="229">
        <f>O601*H601</f>
        <v>0</v>
      </c>
      <c r="Q601" s="229">
        <v>0.14066999999999999</v>
      </c>
      <c r="R601" s="229">
        <f>Q601*H601</f>
        <v>2.1100499999999998</v>
      </c>
      <c r="S601" s="229">
        <v>0</v>
      </c>
      <c r="T601" s="230">
        <f>S601*H601</f>
        <v>0</v>
      </c>
      <c r="AR601" s="23" t="s">
        <v>129</v>
      </c>
      <c r="AT601" s="23" t="s">
        <v>124</v>
      </c>
      <c r="AU601" s="23" t="s">
        <v>79</v>
      </c>
      <c r="AY601" s="23" t="s">
        <v>121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23" t="s">
        <v>77</v>
      </c>
      <c r="BK601" s="231">
        <f>ROUND(I601*H601,2)</f>
        <v>0</v>
      </c>
      <c r="BL601" s="23" t="s">
        <v>129</v>
      </c>
      <c r="BM601" s="23" t="s">
        <v>954</v>
      </c>
    </row>
    <row r="602" s="1" customFormat="1">
      <c r="B602" s="45"/>
      <c r="C602" s="73"/>
      <c r="D602" s="232" t="s">
        <v>131</v>
      </c>
      <c r="E602" s="73"/>
      <c r="F602" s="233" t="s">
        <v>955</v>
      </c>
      <c r="G602" s="73"/>
      <c r="H602" s="73"/>
      <c r="I602" s="190"/>
      <c r="J602" s="73"/>
      <c r="K602" s="73"/>
      <c r="L602" s="71"/>
      <c r="M602" s="234"/>
      <c r="N602" s="46"/>
      <c r="O602" s="46"/>
      <c r="P602" s="46"/>
      <c r="Q602" s="46"/>
      <c r="R602" s="46"/>
      <c r="S602" s="46"/>
      <c r="T602" s="94"/>
      <c r="AT602" s="23" t="s">
        <v>131</v>
      </c>
      <c r="AU602" s="23" t="s">
        <v>79</v>
      </c>
    </row>
    <row r="603" s="11" customFormat="1">
      <c r="B603" s="235"/>
      <c r="C603" s="236"/>
      <c r="D603" s="232" t="s">
        <v>133</v>
      </c>
      <c r="E603" s="237" t="s">
        <v>21</v>
      </c>
      <c r="F603" s="238" t="s">
        <v>134</v>
      </c>
      <c r="G603" s="236"/>
      <c r="H603" s="237" t="s">
        <v>21</v>
      </c>
      <c r="I603" s="239"/>
      <c r="J603" s="236"/>
      <c r="K603" s="236"/>
      <c r="L603" s="240"/>
      <c r="M603" s="241"/>
      <c r="N603" s="242"/>
      <c r="O603" s="242"/>
      <c r="P603" s="242"/>
      <c r="Q603" s="242"/>
      <c r="R603" s="242"/>
      <c r="S603" s="242"/>
      <c r="T603" s="243"/>
      <c r="AT603" s="244" t="s">
        <v>133</v>
      </c>
      <c r="AU603" s="244" t="s">
        <v>79</v>
      </c>
      <c r="AV603" s="11" t="s">
        <v>77</v>
      </c>
      <c r="AW603" s="11" t="s">
        <v>33</v>
      </c>
      <c r="AX603" s="11" t="s">
        <v>69</v>
      </c>
      <c r="AY603" s="244" t="s">
        <v>121</v>
      </c>
    </row>
    <row r="604" s="12" customFormat="1">
      <c r="B604" s="245"/>
      <c r="C604" s="246"/>
      <c r="D604" s="232" t="s">
        <v>133</v>
      </c>
      <c r="E604" s="247" t="s">
        <v>21</v>
      </c>
      <c r="F604" s="248" t="s">
        <v>956</v>
      </c>
      <c r="G604" s="246"/>
      <c r="H604" s="249">
        <v>2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AT604" s="255" t="s">
        <v>133</v>
      </c>
      <c r="AU604" s="255" t="s">
        <v>79</v>
      </c>
      <c r="AV604" s="12" t="s">
        <v>79</v>
      </c>
      <c r="AW604" s="12" t="s">
        <v>33</v>
      </c>
      <c r="AX604" s="12" t="s">
        <v>69</v>
      </c>
      <c r="AY604" s="255" t="s">
        <v>121</v>
      </c>
    </row>
    <row r="605" s="12" customFormat="1">
      <c r="B605" s="245"/>
      <c r="C605" s="246"/>
      <c r="D605" s="232" t="s">
        <v>133</v>
      </c>
      <c r="E605" s="247" t="s">
        <v>21</v>
      </c>
      <c r="F605" s="248" t="s">
        <v>957</v>
      </c>
      <c r="G605" s="246"/>
      <c r="H605" s="249">
        <v>13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AT605" s="255" t="s">
        <v>133</v>
      </c>
      <c r="AU605" s="255" t="s">
        <v>79</v>
      </c>
      <c r="AV605" s="12" t="s">
        <v>79</v>
      </c>
      <c r="AW605" s="12" t="s">
        <v>33</v>
      </c>
      <c r="AX605" s="12" t="s">
        <v>69</v>
      </c>
      <c r="AY605" s="255" t="s">
        <v>121</v>
      </c>
    </row>
    <row r="606" s="13" customFormat="1">
      <c r="B606" s="256"/>
      <c r="C606" s="257"/>
      <c r="D606" s="232" t="s">
        <v>133</v>
      </c>
      <c r="E606" s="258" t="s">
        <v>21</v>
      </c>
      <c r="F606" s="259" t="s">
        <v>137</v>
      </c>
      <c r="G606" s="257"/>
      <c r="H606" s="260">
        <v>15</v>
      </c>
      <c r="I606" s="261"/>
      <c r="J606" s="257"/>
      <c r="K606" s="257"/>
      <c r="L606" s="262"/>
      <c r="M606" s="263"/>
      <c r="N606" s="264"/>
      <c r="O606" s="264"/>
      <c r="P606" s="264"/>
      <c r="Q606" s="264"/>
      <c r="R606" s="264"/>
      <c r="S606" s="264"/>
      <c r="T606" s="265"/>
      <c r="AT606" s="266" t="s">
        <v>133</v>
      </c>
      <c r="AU606" s="266" t="s">
        <v>79</v>
      </c>
      <c r="AV606" s="13" t="s">
        <v>129</v>
      </c>
      <c r="AW606" s="13" t="s">
        <v>33</v>
      </c>
      <c r="AX606" s="13" t="s">
        <v>77</v>
      </c>
      <c r="AY606" s="266" t="s">
        <v>121</v>
      </c>
    </row>
    <row r="607" s="1" customFormat="1" ht="14.4" customHeight="1">
      <c r="B607" s="45"/>
      <c r="C607" s="267" t="s">
        <v>958</v>
      </c>
      <c r="D607" s="267" t="s">
        <v>138</v>
      </c>
      <c r="E607" s="268" t="s">
        <v>221</v>
      </c>
      <c r="F607" s="269" t="s">
        <v>959</v>
      </c>
      <c r="G607" s="270" t="s">
        <v>223</v>
      </c>
      <c r="H607" s="271">
        <v>2.1000000000000001</v>
      </c>
      <c r="I607" s="272"/>
      <c r="J607" s="273">
        <f>ROUND(I607*H607,2)</f>
        <v>0</v>
      </c>
      <c r="K607" s="269" t="s">
        <v>21</v>
      </c>
      <c r="L607" s="274"/>
      <c r="M607" s="275" t="s">
        <v>21</v>
      </c>
      <c r="N607" s="276" t="s">
        <v>40</v>
      </c>
      <c r="O607" s="46"/>
      <c r="P607" s="229">
        <f>O607*H607</f>
        <v>0</v>
      </c>
      <c r="Q607" s="229">
        <v>0.10000000000000001</v>
      </c>
      <c r="R607" s="229">
        <f>Q607*H607</f>
        <v>0.21000000000000002</v>
      </c>
      <c r="S607" s="229">
        <v>0</v>
      </c>
      <c r="T607" s="230">
        <f>S607*H607</f>
        <v>0</v>
      </c>
      <c r="AR607" s="23" t="s">
        <v>141</v>
      </c>
      <c r="AT607" s="23" t="s">
        <v>138</v>
      </c>
      <c r="AU607" s="23" t="s">
        <v>79</v>
      </c>
      <c r="AY607" s="23" t="s">
        <v>121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23" t="s">
        <v>77</v>
      </c>
      <c r="BK607" s="231">
        <f>ROUND(I607*H607,2)</f>
        <v>0</v>
      </c>
      <c r="BL607" s="23" t="s">
        <v>129</v>
      </c>
      <c r="BM607" s="23" t="s">
        <v>960</v>
      </c>
    </row>
    <row r="608" s="1" customFormat="1">
      <c r="B608" s="45"/>
      <c r="C608" s="73"/>
      <c r="D608" s="232" t="s">
        <v>131</v>
      </c>
      <c r="E608" s="73"/>
      <c r="F608" s="233" t="s">
        <v>961</v>
      </c>
      <c r="G608" s="73"/>
      <c r="H608" s="73"/>
      <c r="I608" s="190"/>
      <c r="J608" s="73"/>
      <c r="K608" s="73"/>
      <c r="L608" s="71"/>
      <c r="M608" s="234"/>
      <c r="N608" s="46"/>
      <c r="O608" s="46"/>
      <c r="P608" s="46"/>
      <c r="Q608" s="46"/>
      <c r="R608" s="46"/>
      <c r="S608" s="46"/>
      <c r="T608" s="94"/>
      <c r="AT608" s="23" t="s">
        <v>131</v>
      </c>
      <c r="AU608" s="23" t="s">
        <v>79</v>
      </c>
    </row>
    <row r="609" s="11" customFormat="1">
      <c r="B609" s="235"/>
      <c r="C609" s="236"/>
      <c r="D609" s="232" t="s">
        <v>133</v>
      </c>
      <c r="E609" s="237" t="s">
        <v>21</v>
      </c>
      <c r="F609" s="238" t="s">
        <v>134</v>
      </c>
      <c r="G609" s="236"/>
      <c r="H609" s="237" t="s">
        <v>21</v>
      </c>
      <c r="I609" s="239"/>
      <c r="J609" s="236"/>
      <c r="K609" s="236"/>
      <c r="L609" s="240"/>
      <c r="M609" s="241"/>
      <c r="N609" s="242"/>
      <c r="O609" s="242"/>
      <c r="P609" s="242"/>
      <c r="Q609" s="242"/>
      <c r="R609" s="242"/>
      <c r="S609" s="242"/>
      <c r="T609" s="243"/>
      <c r="AT609" s="244" t="s">
        <v>133</v>
      </c>
      <c r="AU609" s="244" t="s">
        <v>79</v>
      </c>
      <c r="AV609" s="11" t="s">
        <v>77</v>
      </c>
      <c r="AW609" s="11" t="s">
        <v>33</v>
      </c>
      <c r="AX609" s="11" t="s">
        <v>69</v>
      </c>
      <c r="AY609" s="244" t="s">
        <v>121</v>
      </c>
    </row>
    <row r="610" s="12" customFormat="1">
      <c r="B610" s="245"/>
      <c r="C610" s="246"/>
      <c r="D610" s="232" t="s">
        <v>133</v>
      </c>
      <c r="E610" s="247" t="s">
        <v>21</v>
      </c>
      <c r="F610" s="248" t="s">
        <v>956</v>
      </c>
      <c r="G610" s="246"/>
      <c r="H610" s="249">
        <v>2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AT610" s="255" t="s">
        <v>133</v>
      </c>
      <c r="AU610" s="255" t="s">
        <v>79</v>
      </c>
      <c r="AV610" s="12" t="s">
        <v>79</v>
      </c>
      <c r="AW610" s="12" t="s">
        <v>33</v>
      </c>
      <c r="AX610" s="12" t="s">
        <v>69</v>
      </c>
      <c r="AY610" s="255" t="s">
        <v>121</v>
      </c>
    </row>
    <row r="611" s="12" customFormat="1">
      <c r="B611" s="245"/>
      <c r="C611" s="246"/>
      <c r="D611" s="232" t="s">
        <v>133</v>
      </c>
      <c r="E611" s="247" t="s">
        <v>21</v>
      </c>
      <c r="F611" s="248" t="s">
        <v>962</v>
      </c>
      <c r="G611" s="246"/>
      <c r="H611" s="249">
        <v>0.10000000000000001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AT611" s="255" t="s">
        <v>133</v>
      </c>
      <c r="AU611" s="255" t="s">
        <v>79</v>
      </c>
      <c r="AV611" s="12" t="s">
        <v>79</v>
      </c>
      <c r="AW611" s="12" t="s">
        <v>33</v>
      </c>
      <c r="AX611" s="12" t="s">
        <v>69</v>
      </c>
      <c r="AY611" s="255" t="s">
        <v>121</v>
      </c>
    </row>
    <row r="612" s="13" customFormat="1">
      <c r="B612" s="256"/>
      <c r="C612" s="257"/>
      <c r="D612" s="232" t="s">
        <v>133</v>
      </c>
      <c r="E612" s="258" t="s">
        <v>21</v>
      </c>
      <c r="F612" s="259" t="s">
        <v>137</v>
      </c>
      <c r="G612" s="257"/>
      <c r="H612" s="260">
        <v>2.1000000000000001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AT612" s="266" t="s">
        <v>133</v>
      </c>
      <c r="AU612" s="266" t="s">
        <v>79</v>
      </c>
      <c r="AV612" s="13" t="s">
        <v>129</v>
      </c>
      <c r="AW612" s="13" t="s">
        <v>33</v>
      </c>
      <c r="AX612" s="13" t="s">
        <v>77</v>
      </c>
      <c r="AY612" s="266" t="s">
        <v>121</v>
      </c>
    </row>
    <row r="613" s="1" customFormat="1" ht="14.4" customHeight="1">
      <c r="B613" s="45"/>
      <c r="C613" s="267" t="s">
        <v>963</v>
      </c>
      <c r="D613" s="267" t="s">
        <v>138</v>
      </c>
      <c r="E613" s="268" t="s">
        <v>343</v>
      </c>
      <c r="F613" s="269" t="s">
        <v>964</v>
      </c>
      <c r="G613" s="270" t="s">
        <v>223</v>
      </c>
      <c r="H613" s="271">
        <v>13.65</v>
      </c>
      <c r="I613" s="272"/>
      <c r="J613" s="273">
        <f>ROUND(I613*H613,2)</f>
        <v>0</v>
      </c>
      <c r="K613" s="269" t="s">
        <v>21</v>
      </c>
      <c r="L613" s="274"/>
      <c r="M613" s="275" t="s">
        <v>21</v>
      </c>
      <c r="N613" s="276" t="s">
        <v>40</v>
      </c>
      <c r="O613" s="46"/>
      <c r="P613" s="229">
        <f>O613*H613</f>
        <v>0</v>
      </c>
      <c r="Q613" s="229">
        <v>0.089999999999999997</v>
      </c>
      <c r="R613" s="229">
        <f>Q613*H613</f>
        <v>1.2284999999999999</v>
      </c>
      <c r="S613" s="229">
        <v>0</v>
      </c>
      <c r="T613" s="230">
        <f>S613*H613</f>
        <v>0</v>
      </c>
      <c r="AR613" s="23" t="s">
        <v>141</v>
      </c>
      <c r="AT613" s="23" t="s">
        <v>138</v>
      </c>
      <c r="AU613" s="23" t="s">
        <v>79</v>
      </c>
      <c r="AY613" s="23" t="s">
        <v>121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23" t="s">
        <v>77</v>
      </c>
      <c r="BK613" s="231">
        <f>ROUND(I613*H613,2)</f>
        <v>0</v>
      </c>
      <c r="BL613" s="23" t="s">
        <v>129</v>
      </c>
      <c r="BM613" s="23" t="s">
        <v>965</v>
      </c>
    </row>
    <row r="614" s="1" customFormat="1">
      <c r="B614" s="45"/>
      <c r="C614" s="73"/>
      <c r="D614" s="232" t="s">
        <v>131</v>
      </c>
      <c r="E614" s="73"/>
      <c r="F614" s="233" t="s">
        <v>964</v>
      </c>
      <c r="G614" s="73"/>
      <c r="H614" s="73"/>
      <c r="I614" s="190"/>
      <c r="J614" s="73"/>
      <c r="K614" s="73"/>
      <c r="L614" s="71"/>
      <c r="M614" s="234"/>
      <c r="N614" s="46"/>
      <c r="O614" s="46"/>
      <c r="P614" s="46"/>
      <c r="Q614" s="46"/>
      <c r="R614" s="46"/>
      <c r="S614" s="46"/>
      <c r="T614" s="94"/>
      <c r="AT614" s="23" t="s">
        <v>131</v>
      </c>
      <c r="AU614" s="23" t="s">
        <v>79</v>
      </c>
    </row>
    <row r="615" s="11" customFormat="1">
      <c r="B615" s="235"/>
      <c r="C615" s="236"/>
      <c r="D615" s="232" t="s">
        <v>133</v>
      </c>
      <c r="E615" s="237" t="s">
        <v>21</v>
      </c>
      <c r="F615" s="238" t="s">
        <v>134</v>
      </c>
      <c r="G615" s="236"/>
      <c r="H615" s="237" t="s">
        <v>21</v>
      </c>
      <c r="I615" s="239"/>
      <c r="J615" s="236"/>
      <c r="K615" s="236"/>
      <c r="L615" s="240"/>
      <c r="M615" s="241"/>
      <c r="N615" s="242"/>
      <c r="O615" s="242"/>
      <c r="P615" s="242"/>
      <c r="Q615" s="242"/>
      <c r="R615" s="242"/>
      <c r="S615" s="242"/>
      <c r="T615" s="243"/>
      <c r="AT615" s="244" t="s">
        <v>133</v>
      </c>
      <c r="AU615" s="244" t="s">
        <v>79</v>
      </c>
      <c r="AV615" s="11" t="s">
        <v>77</v>
      </c>
      <c r="AW615" s="11" t="s">
        <v>33</v>
      </c>
      <c r="AX615" s="11" t="s">
        <v>69</v>
      </c>
      <c r="AY615" s="244" t="s">
        <v>121</v>
      </c>
    </row>
    <row r="616" s="12" customFormat="1">
      <c r="B616" s="245"/>
      <c r="C616" s="246"/>
      <c r="D616" s="232" t="s">
        <v>133</v>
      </c>
      <c r="E616" s="247" t="s">
        <v>21</v>
      </c>
      <c r="F616" s="248" t="s">
        <v>957</v>
      </c>
      <c r="G616" s="246"/>
      <c r="H616" s="249">
        <v>13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AT616" s="255" t="s">
        <v>133</v>
      </c>
      <c r="AU616" s="255" t="s">
        <v>79</v>
      </c>
      <c r="AV616" s="12" t="s">
        <v>79</v>
      </c>
      <c r="AW616" s="12" t="s">
        <v>33</v>
      </c>
      <c r="AX616" s="12" t="s">
        <v>69</v>
      </c>
      <c r="AY616" s="255" t="s">
        <v>121</v>
      </c>
    </row>
    <row r="617" s="12" customFormat="1">
      <c r="B617" s="245"/>
      <c r="C617" s="246"/>
      <c r="D617" s="232" t="s">
        <v>133</v>
      </c>
      <c r="E617" s="247" t="s">
        <v>21</v>
      </c>
      <c r="F617" s="248" t="s">
        <v>966</v>
      </c>
      <c r="G617" s="246"/>
      <c r="H617" s="249">
        <v>0.65000000000000002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AT617" s="255" t="s">
        <v>133</v>
      </c>
      <c r="AU617" s="255" t="s">
        <v>79</v>
      </c>
      <c r="AV617" s="12" t="s">
        <v>79</v>
      </c>
      <c r="AW617" s="12" t="s">
        <v>33</v>
      </c>
      <c r="AX617" s="12" t="s">
        <v>69</v>
      </c>
      <c r="AY617" s="255" t="s">
        <v>121</v>
      </c>
    </row>
    <row r="618" s="13" customFormat="1">
      <c r="B618" s="256"/>
      <c r="C618" s="257"/>
      <c r="D618" s="232" t="s">
        <v>133</v>
      </c>
      <c r="E618" s="258" t="s">
        <v>21</v>
      </c>
      <c r="F618" s="259" t="s">
        <v>137</v>
      </c>
      <c r="G618" s="257"/>
      <c r="H618" s="260">
        <v>13.65</v>
      </c>
      <c r="I618" s="261"/>
      <c r="J618" s="257"/>
      <c r="K618" s="257"/>
      <c r="L618" s="262"/>
      <c r="M618" s="263"/>
      <c r="N618" s="264"/>
      <c r="O618" s="264"/>
      <c r="P618" s="264"/>
      <c r="Q618" s="264"/>
      <c r="R618" s="264"/>
      <c r="S618" s="264"/>
      <c r="T618" s="265"/>
      <c r="AT618" s="266" t="s">
        <v>133</v>
      </c>
      <c r="AU618" s="266" t="s">
        <v>79</v>
      </c>
      <c r="AV618" s="13" t="s">
        <v>129</v>
      </c>
      <c r="AW618" s="13" t="s">
        <v>33</v>
      </c>
      <c r="AX618" s="13" t="s">
        <v>77</v>
      </c>
      <c r="AY618" s="266" t="s">
        <v>121</v>
      </c>
    </row>
    <row r="619" s="1" customFormat="1" ht="14.4" customHeight="1">
      <c r="B619" s="45"/>
      <c r="C619" s="220" t="s">
        <v>967</v>
      </c>
      <c r="D619" s="220" t="s">
        <v>124</v>
      </c>
      <c r="E619" s="221" t="s">
        <v>968</v>
      </c>
      <c r="F619" s="222" t="s">
        <v>969</v>
      </c>
      <c r="G619" s="223" t="s">
        <v>223</v>
      </c>
      <c r="H619" s="224">
        <v>15</v>
      </c>
      <c r="I619" s="225"/>
      <c r="J619" s="226">
        <f>ROUND(I619*H619,2)</f>
        <v>0</v>
      </c>
      <c r="K619" s="222" t="s">
        <v>21</v>
      </c>
      <c r="L619" s="71"/>
      <c r="M619" s="227" t="s">
        <v>21</v>
      </c>
      <c r="N619" s="228" t="s">
        <v>40</v>
      </c>
      <c r="O619" s="46"/>
      <c r="P619" s="229">
        <f>O619*H619</f>
        <v>0</v>
      </c>
      <c r="Q619" s="229">
        <v>0</v>
      </c>
      <c r="R619" s="229">
        <f>Q619*H619</f>
        <v>0</v>
      </c>
      <c r="S619" s="229">
        <v>0</v>
      </c>
      <c r="T619" s="230">
        <f>S619*H619</f>
        <v>0</v>
      </c>
      <c r="AR619" s="23" t="s">
        <v>129</v>
      </c>
      <c r="AT619" s="23" t="s">
        <v>124</v>
      </c>
      <c r="AU619" s="23" t="s">
        <v>79</v>
      </c>
      <c r="AY619" s="23" t="s">
        <v>121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23" t="s">
        <v>77</v>
      </c>
      <c r="BK619" s="231">
        <f>ROUND(I619*H619,2)</f>
        <v>0</v>
      </c>
      <c r="BL619" s="23" t="s">
        <v>129</v>
      </c>
      <c r="BM619" s="23" t="s">
        <v>970</v>
      </c>
    </row>
    <row r="620" s="1" customFormat="1">
      <c r="B620" s="45"/>
      <c r="C620" s="73"/>
      <c r="D620" s="232" t="s">
        <v>131</v>
      </c>
      <c r="E620" s="73"/>
      <c r="F620" s="233" t="s">
        <v>969</v>
      </c>
      <c r="G620" s="73"/>
      <c r="H620" s="73"/>
      <c r="I620" s="190"/>
      <c r="J620" s="73"/>
      <c r="K620" s="73"/>
      <c r="L620" s="71"/>
      <c r="M620" s="234"/>
      <c r="N620" s="46"/>
      <c r="O620" s="46"/>
      <c r="P620" s="46"/>
      <c r="Q620" s="46"/>
      <c r="R620" s="46"/>
      <c r="S620" s="46"/>
      <c r="T620" s="94"/>
      <c r="AT620" s="23" t="s">
        <v>131</v>
      </c>
      <c r="AU620" s="23" t="s">
        <v>79</v>
      </c>
    </row>
    <row r="621" s="11" customFormat="1">
      <c r="B621" s="235"/>
      <c r="C621" s="236"/>
      <c r="D621" s="232" t="s">
        <v>133</v>
      </c>
      <c r="E621" s="237" t="s">
        <v>21</v>
      </c>
      <c r="F621" s="238" t="s">
        <v>134</v>
      </c>
      <c r="G621" s="236"/>
      <c r="H621" s="237" t="s">
        <v>21</v>
      </c>
      <c r="I621" s="239"/>
      <c r="J621" s="236"/>
      <c r="K621" s="236"/>
      <c r="L621" s="240"/>
      <c r="M621" s="241"/>
      <c r="N621" s="242"/>
      <c r="O621" s="242"/>
      <c r="P621" s="242"/>
      <c r="Q621" s="242"/>
      <c r="R621" s="242"/>
      <c r="S621" s="242"/>
      <c r="T621" s="243"/>
      <c r="AT621" s="244" t="s">
        <v>133</v>
      </c>
      <c r="AU621" s="244" t="s">
        <v>79</v>
      </c>
      <c r="AV621" s="11" t="s">
        <v>77</v>
      </c>
      <c r="AW621" s="11" t="s">
        <v>33</v>
      </c>
      <c r="AX621" s="11" t="s">
        <v>69</v>
      </c>
      <c r="AY621" s="244" t="s">
        <v>121</v>
      </c>
    </row>
    <row r="622" s="12" customFormat="1">
      <c r="B622" s="245"/>
      <c r="C622" s="246"/>
      <c r="D622" s="232" t="s">
        <v>133</v>
      </c>
      <c r="E622" s="247" t="s">
        <v>21</v>
      </c>
      <c r="F622" s="248" t="s">
        <v>956</v>
      </c>
      <c r="G622" s="246"/>
      <c r="H622" s="249">
        <v>2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AT622" s="255" t="s">
        <v>133</v>
      </c>
      <c r="AU622" s="255" t="s">
        <v>79</v>
      </c>
      <c r="AV622" s="12" t="s">
        <v>79</v>
      </c>
      <c r="AW622" s="12" t="s">
        <v>33</v>
      </c>
      <c r="AX622" s="12" t="s">
        <v>69</v>
      </c>
      <c r="AY622" s="255" t="s">
        <v>121</v>
      </c>
    </row>
    <row r="623" s="12" customFormat="1">
      <c r="B623" s="245"/>
      <c r="C623" s="246"/>
      <c r="D623" s="232" t="s">
        <v>133</v>
      </c>
      <c r="E623" s="247" t="s">
        <v>21</v>
      </c>
      <c r="F623" s="248" t="s">
        <v>957</v>
      </c>
      <c r="G623" s="246"/>
      <c r="H623" s="249">
        <v>13</v>
      </c>
      <c r="I623" s="250"/>
      <c r="J623" s="246"/>
      <c r="K623" s="246"/>
      <c r="L623" s="251"/>
      <c r="M623" s="252"/>
      <c r="N623" s="253"/>
      <c r="O623" s="253"/>
      <c r="P623" s="253"/>
      <c r="Q623" s="253"/>
      <c r="R623" s="253"/>
      <c r="S623" s="253"/>
      <c r="T623" s="254"/>
      <c r="AT623" s="255" t="s">
        <v>133</v>
      </c>
      <c r="AU623" s="255" t="s">
        <v>79</v>
      </c>
      <c r="AV623" s="12" t="s">
        <v>79</v>
      </c>
      <c r="AW623" s="12" t="s">
        <v>33</v>
      </c>
      <c r="AX623" s="12" t="s">
        <v>69</v>
      </c>
      <c r="AY623" s="255" t="s">
        <v>121</v>
      </c>
    </row>
    <row r="624" s="13" customFormat="1">
      <c r="B624" s="256"/>
      <c r="C624" s="257"/>
      <c r="D624" s="232" t="s">
        <v>133</v>
      </c>
      <c r="E624" s="258" t="s">
        <v>21</v>
      </c>
      <c r="F624" s="259" t="s">
        <v>137</v>
      </c>
      <c r="G624" s="257"/>
      <c r="H624" s="260">
        <v>15</v>
      </c>
      <c r="I624" s="261"/>
      <c r="J624" s="257"/>
      <c r="K624" s="257"/>
      <c r="L624" s="262"/>
      <c r="M624" s="263"/>
      <c r="N624" s="264"/>
      <c r="O624" s="264"/>
      <c r="P624" s="264"/>
      <c r="Q624" s="264"/>
      <c r="R624" s="264"/>
      <c r="S624" s="264"/>
      <c r="T624" s="265"/>
      <c r="AT624" s="266" t="s">
        <v>133</v>
      </c>
      <c r="AU624" s="266" t="s">
        <v>79</v>
      </c>
      <c r="AV624" s="13" t="s">
        <v>129</v>
      </c>
      <c r="AW624" s="13" t="s">
        <v>33</v>
      </c>
      <c r="AX624" s="13" t="s">
        <v>77</v>
      </c>
      <c r="AY624" s="266" t="s">
        <v>121</v>
      </c>
    </row>
    <row r="625" s="1" customFormat="1" ht="22.8" customHeight="1">
      <c r="B625" s="45"/>
      <c r="C625" s="220" t="s">
        <v>971</v>
      </c>
      <c r="D625" s="220" t="s">
        <v>124</v>
      </c>
      <c r="E625" s="221" t="s">
        <v>972</v>
      </c>
      <c r="F625" s="222" t="s">
        <v>973</v>
      </c>
      <c r="G625" s="223" t="s">
        <v>238</v>
      </c>
      <c r="H625" s="224">
        <v>1898.6099999999999</v>
      </c>
      <c r="I625" s="225"/>
      <c r="J625" s="226">
        <f>ROUND(I625*H625,2)</f>
        <v>0</v>
      </c>
      <c r="K625" s="222" t="s">
        <v>128</v>
      </c>
      <c r="L625" s="71"/>
      <c r="M625" s="227" t="s">
        <v>21</v>
      </c>
      <c r="N625" s="228" t="s">
        <v>40</v>
      </c>
      <c r="O625" s="46"/>
      <c r="P625" s="229">
        <f>O625*H625</f>
        <v>0</v>
      </c>
      <c r="Q625" s="229">
        <v>0.00068999999999999997</v>
      </c>
      <c r="R625" s="229">
        <f>Q625*H625</f>
        <v>1.3100409</v>
      </c>
      <c r="S625" s="229">
        <v>0</v>
      </c>
      <c r="T625" s="230">
        <f>S625*H625</f>
        <v>0</v>
      </c>
      <c r="AR625" s="23" t="s">
        <v>129</v>
      </c>
      <c r="AT625" s="23" t="s">
        <v>124</v>
      </c>
      <c r="AU625" s="23" t="s">
        <v>79</v>
      </c>
      <c r="AY625" s="23" t="s">
        <v>121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23" t="s">
        <v>77</v>
      </c>
      <c r="BK625" s="231">
        <f>ROUND(I625*H625,2)</f>
        <v>0</v>
      </c>
      <c r="BL625" s="23" t="s">
        <v>129</v>
      </c>
      <c r="BM625" s="23" t="s">
        <v>974</v>
      </c>
    </row>
    <row r="626" s="1" customFormat="1">
      <c r="B626" s="45"/>
      <c r="C626" s="73"/>
      <c r="D626" s="232" t="s">
        <v>131</v>
      </c>
      <c r="E626" s="73"/>
      <c r="F626" s="233" t="s">
        <v>975</v>
      </c>
      <c r="G626" s="73"/>
      <c r="H626" s="73"/>
      <c r="I626" s="190"/>
      <c r="J626" s="73"/>
      <c r="K626" s="73"/>
      <c r="L626" s="71"/>
      <c r="M626" s="234"/>
      <c r="N626" s="46"/>
      <c r="O626" s="46"/>
      <c r="P626" s="46"/>
      <c r="Q626" s="46"/>
      <c r="R626" s="46"/>
      <c r="S626" s="46"/>
      <c r="T626" s="94"/>
      <c r="AT626" s="23" t="s">
        <v>131</v>
      </c>
      <c r="AU626" s="23" t="s">
        <v>79</v>
      </c>
    </row>
    <row r="627" s="11" customFormat="1">
      <c r="B627" s="235"/>
      <c r="C627" s="236"/>
      <c r="D627" s="232" t="s">
        <v>133</v>
      </c>
      <c r="E627" s="237" t="s">
        <v>21</v>
      </c>
      <c r="F627" s="238" t="s">
        <v>134</v>
      </c>
      <c r="G627" s="236"/>
      <c r="H627" s="237" t="s">
        <v>21</v>
      </c>
      <c r="I627" s="239"/>
      <c r="J627" s="236"/>
      <c r="K627" s="236"/>
      <c r="L627" s="240"/>
      <c r="M627" s="241"/>
      <c r="N627" s="242"/>
      <c r="O627" s="242"/>
      <c r="P627" s="242"/>
      <c r="Q627" s="242"/>
      <c r="R627" s="242"/>
      <c r="S627" s="242"/>
      <c r="T627" s="243"/>
      <c r="AT627" s="244" t="s">
        <v>133</v>
      </c>
      <c r="AU627" s="244" t="s">
        <v>79</v>
      </c>
      <c r="AV627" s="11" t="s">
        <v>77</v>
      </c>
      <c r="AW627" s="11" t="s">
        <v>33</v>
      </c>
      <c r="AX627" s="11" t="s">
        <v>69</v>
      </c>
      <c r="AY627" s="244" t="s">
        <v>121</v>
      </c>
    </row>
    <row r="628" s="12" customFormat="1">
      <c r="B628" s="245"/>
      <c r="C628" s="246"/>
      <c r="D628" s="232" t="s">
        <v>133</v>
      </c>
      <c r="E628" s="247" t="s">
        <v>21</v>
      </c>
      <c r="F628" s="248" t="s">
        <v>976</v>
      </c>
      <c r="G628" s="246"/>
      <c r="H628" s="249">
        <v>1808.2000000000001</v>
      </c>
      <c r="I628" s="250"/>
      <c r="J628" s="246"/>
      <c r="K628" s="246"/>
      <c r="L628" s="251"/>
      <c r="M628" s="252"/>
      <c r="N628" s="253"/>
      <c r="O628" s="253"/>
      <c r="P628" s="253"/>
      <c r="Q628" s="253"/>
      <c r="R628" s="253"/>
      <c r="S628" s="253"/>
      <c r="T628" s="254"/>
      <c r="AT628" s="255" t="s">
        <v>133</v>
      </c>
      <c r="AU628" s="255" t="s">
        <v>79</v>
      </c>
      <c r="AV628" s="12" t="s">
        <v>79</v>
      </c>
      <c r="AW628" s="12" t="s">
        <v>33</v>
      </c>
      <c r="AX628" s="12" t="s">
        <v>69</v>
      </c>
      <c r="AY628" s="255" t="s">
        <v>121</v>
      </c>
    </row>
    <row r="629" s="12" customFormat="1">
      <c r="B629" s="245"/>
      <c r="C629" s="246"/>
      <c r="D629" s="232" t="s">
        <v>133</v>
      </c>
      <c r="E629" s="247" t="s">
        <v>21</v>
      </c>
      <c r="F629" s="248" t="s">
        <v>977</v>
      </c>
      <c r="G629" s="246"/>
      <c r="H629" s="249">
        <v>90.409999999999997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AT629" s="255" t="s">
        <v>133</v>
      </c>
      <c r="AU629" s="255" t="s">
        <v>79</v>
      </c>
      <c r="AV629" s="12" t="s">
        <v>79</v>
      </c>
      <c r="AW629" s="12" t="s">
        <v>33</v>
      </c>
      <c r="AX629" s="12" t="s">
        <v>69</v>
      </c>
      <c r="AY629" s="255" t="s">
        <v>121</v>
      </c>
    </row>
    <row r="630" s="13" customFormat="1">
      <c r="B630" s="256"/>
      <c r="C630" s="257"/>
      <c r="D630" s="232" t="s">
        <v>133</v>
      </c>
      <c r="E630" s="258" t="s">
        <v>21</v>
      </c>
      <c r="F630" s="259" t="s">
        <v>137</v>
      </c>
      <c r="G630" s="257"/>
      <c r="H630" s="260">
        <v>1898.6099999999999</v>
      </c>
      <c r="I630" s="261"/>
      <c r="J630" s="257"/>
      <c r="K630" s="257"/>
      <c r="L630" s="262"/>
      <c r="M630" s="263"/>
      <c r="N630" s="264"/>
      <c r="O630" s="264"/>
      <c r="P630" s="264"/>
      <c r="Q630" s="264"/>
      <c r="R630" s="264"/>
      <c r="S630" s="264"/>
      <c r="T630" s="265"/>
      <c r="AT630" s="266" t="s">
        <v>133</v>
      </c>
      <c r="AU630" s="266" t="s">
        <v>79</v>
      </c>
      <c r="AV630" s="13" t="s">
        <v>129</v>
      </c>
      <c r="AW630" s="13" t="s">
        <v>33</v>
      </c>
      <c r="AX630" s="13" t="s">
        <v>77</v>
      </c>
      <c r="AY630" s="266" t="s">
        <v>121</v>
      </c>
    </row>
    <row r="631" s="1" customFormat="1" ht="22.8" customHeight="1">
      <c r="B631" s="45"/>
      <c r="C631" s="220" t="s">
        <v>978</v>
      </c>
      <c r="D631" s="220" t="s">
        <v>124</v>
      </c>
      <c r="E631" s="221" t="s">
        <v>979</v>
      </c>
      <c r="F631" s="222" t="s">
        <v>980</v>
      </c>
      <c r="G631" s="223" t="s">
        <v>407</v>
      </c>
      <c r="H631" s="224">
        <v>3.3999999999999999</v>
      </c>
      <c r="I631" s="225"/>
      <c r="J631" s="226">
        <f>ROUND(I631*H631,2)</f>
        <v>0</v>
      </c>
      <c r="K631" s="222" t="s">
        <v>128</v>
      </c>
      <c r="L631" s="71"/>
      <c r="M631" s="227" t="s">
        <v>21</v>
      </c>
      <c r="N631" s="228" t="s">
        <v>40</v>
      </c>
      <c r="O631" s="46"/>
      <c r="P631" s="229">
        <f>O631*H631</f>
        <v>0</v>
      </c>
      <c r="Q631" s="229">
        <v>0</v>
      </c>
      <c r="R631" s="229">
        <f>Q631*H631</f>
        <v>0</v>
      </c>
      <c r="S631" s="229">
        <v>0</v>
      </c>
      <c r="T631" s="230">
        <f>S631*H631</f>
        <v>0</v>
      </c>
      <c r="AR631" s="23" t="s">
        <v>129</v>
      </c>
      <c r="AT631" s="23" t="s">
        <v>124</v>
      </c>
      <c r="AU631" s="23" t="s">
        <v>79</v>
      </c>
      <c r="AY631" s="23" t="s">
        <v>121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23" t="s">
        <v>77</v>
      </c>
      <c r="BK631" s="231">
        <f>ROUND(I631*H631,2)</f>
        <v>0</v>
      </c>
      <c r="BL631" s="23" t="s">
        <v>129</v>
      </c>
      <c r="BM631" s="23" t="s">
        <v>981</v>
      </c>
    </row>
    <row r="632" s="1" customFormat="1">
      <c r="B632" s="45"/>
      <c r="C632" s="73"/>
      <c r="D632" s="232" t="s">
        <v>131</v>
      </c>
      <c r="E632" s="73"/>
      <c r="F632" s="233" t="s">
        <v>982</v>
      </c>
      <c r="G632" s="73"/>
      <c r="H632" s="73"/>
      <c r="I632" s="190"/>
      <c r="J632" s="73"/>
      <c r="K632" s="73"/>
      <c r="L632" s="71"/>
      <c r="M632" s="234"/>
      <c r="N632" s="46"/>
      <c r="O632" s="46"/>
      <c r="P632" s="46"/>
      <c r="Q632" s="46"/>
      <c r="R632" s="46"/>
      <c r="S632" s="46"/>
      <c r="T632" s="94"/>
      <c r="AT632" s="23" t="s">
        <v>131</v>
      </c>
      <c r="AU632" s="23" t="s">
        <v>79</v>
      </c>
    </row>
    <row r="633" s="11" customFormat="1">
      <c r="B633" s="235"/>
      <c r="C633" s="236"/>
      <c r="D633" s="232" t="s">
        <v>133</v>
      </c>
      <c r="E633" s="237" t="s">
        <v>21</v>
      </c>
      <c r="F633" s="238" t="s">
        <v>134</v>
      </c>
      <c r="G633" s="236"/>
      <c r="H633" s="237" t="s">
        <v>21</v>
      </c>
      <c r="I633" s="239"/>
      <c r="J633" s="236"/>
      <c r="K633" s="236"/>
      <c r="L633" s="240"/>
      <c r="M633" s="241"/>
      <c r="N633" s="242"/>
      <c r="O633" s="242"/>
      <c r="P633" s="242"/>
      <c r="Q633" s="242"/>
      <c r="R633" s="242"/>
      <c r="S633" s="242"/>
      <c r="T633" s="243"/>
      <c r="AT633" s="244" t="s">
        <v>133</v>
      </c>
      <c r="AU633" s="244" t="s">
        <v>79</v>
      </c>
      <c r="AV633" s="11" t="s">
        <v>77</v>
      </c>
      <c r="AW633" s="11" t="s">
        <v>33</v>
      </c>
      <c r="AX633" s="11" t="s">
        <v>69</v>
      </c>
      <c r="AY633" s="244" t="s">
        <v>121</v>
      </c>
    </row>
    <row r="634" s="12" customFormat="1">
      <c r="B634" s="245"/>
      <c r="C634" s="246"/>
      <c r="D634" s="232" t="s">
        <v>133</v>
      </c>
      <c r="E634" s="247" t="s">
        <v>21</v>
      </c>
      <c r="F634" s="248" t="s">
        <v>983</v>
      </c>
      <c r="G634" s="246"/>
      <c r="H634" s="249">
        <v>3.3999999999999999</v>
      </c>
      <c r="I634" s="250"/>
      <c r="J634" s="246"/>
      <c r="K634" s="246"/>
      <c r="L634" s="251"/>
      <c r="M634" s="252"/>
      <c r="N634" s="253"/>
      <c r="O634" s="253"/>
      <c r="P634" s="253"/>
      <c r="Q634" s="253"/>
      <c r="R634" s="253"/>
      <c r="S634" s="253"/>
      <c r="T634" s="254"/>
      <c r="AT634" s="255" t="s">
        <v>133</v>
      </c>
      <c r="AU634" s="255" t="s">
        <v>79</v>
      </c>
      <c r="AV634" s="12" t="s">
        <v>79</v>
      </c>
      <c r="AW634" s="12" t="s">
        <v>33</v>
      </c>
      <c r="AX634" s="12" t="s">
        <v>77</v>
      </c>
      <c r="AY634" s="255" t="s">
        <v>121</v>
      </c>
    </row>
    <row r="635" s="1" customFormat="1" ht="22.8" customHeight="1">
      <c r="B635" s="45"/>
      <c r="C635" s="220" t="s">
        <v>984</v>
      </c>
      <c r="D635" s="220" t="s">
        <v>124</v>
      </c>
      <c r="E635" s="221" t="s">
        <v>985</v>
      </c>
      <c r="F635" s="222" t="s">
        <v>986</v>
      </c>
      <c r="G635" s="223" t="s">
        <v>223</v>
      </c>
      <c r="H635" s="224">
        <v>32.759999999999998</v>
      </c>
      <c r="I635" s="225"/>
      <c r="J635" s="226">
        <f>ROUND(I635*H635,2)</f>
        <v>0</v>
      </c>
      <c r="K635" s="222" t="s">
        <v>128</v>
      </c>
      <c r="L635" s="71"/>
      <c r="M635" s="227" t="s">
        <v>21</v>
      </c>
      <c r="N635" s="228" t="s">
        <v>40</v>
      </c>
      <c r="O635" s="46"/>
      <c r="P635" s="229">
        <f>O635*H635</f>
        <v>0</v>
      </c>
      <c r="Q635" s="229">
        <v>0.00060999999999999997</v>
      </c>
      <c r="R635" s="229">
        <f>Q635*H635</f>
        <v>0.019983599999999997</v>
      </c>
      <c r="S635" s="229">
        <v>0</v>
      </c>
      <c r="T635" s="230">
        <f>S635*H635</f>
        <v>0</v>
      </c>
      <c r="AR635" s="23" t="s">
        <v>129</v>
      </c>
      <c r="AT635" s="23" t="s">
        <v>124</v>
      </c>
      <c r="AU635" s="23" t="s">
        <v>79</v>
      </c>
      <c r="AY635" s="23" t="s">
        <v>121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23" t="s">
        <v>77</v>
      </c>
      <c r="BK635" s="231">
        <f>ROUND(I635*H635,2)</f>
        <v>0</v>
      </c>
      <c r="BL635" s="23" t="s">
        <v>129</v>
      </c>
      <c r="BM635" s="23" t="s">
        <v>987</v>
      </c>
    </row>
    <row r="636" s="1" customFormat="1">
      <c r="B636" s="45"/>
      <c r="C636" s="73"/>
      <c r="D636" s="232" t="s">
        <v>131</v>
      </c>
      <c r="E636" s="73"/>
      <c r="F636" s="233" t="s">
        <v>988</v>
      </c>
      <c r="G636" s="73"/>
      <c r="H636" s="73"/>
      <c r="I636" s="190"/>
      <c r="J636" s="73"/>
      <c r="K636" s="73"/>
      <c r="L636" s="71"/>
      <c r="M636" s="234"/>
      <c r="N636" s="46"/>
      <c r="O636" s="46"/>
      <c r="P636" s="46"/>
      <c r="Q636" s="46"/>
      <c r="R636" s="46"/>
      <c r="S636" s="46"/>
      <c r="T636" s="94"/>
      <c r="AT636" s="23" t="s">
        <v>131</v>
      </c>
      <c r="AU636" s="23" t="s">
        <v>79</v>
      </c>
    </row>
    <row r="637" s="11" customFormat="1">
      <c r="B637" s="235"/>
      <c r="C637" s="236"/>
      <c r="D637" s="232" t="s">
        <v>133</v>
      </c>
      <c r="E637" s="237" t="s">
        <v>21</v>
      </c>
      <c r="F637" s="238" t="s">
        <v>134</v>
      </c>
      <c r="G637" s="236"/>
      <c r="H637" s="237" t="s">
        <v>21</v>
      </c>
      <c r="I637" s="239"/>
      <c r="J637" s="236"/>
      <c r="K637" s="236"/>
      <c r="L637" s="240"/>
      <c r="M637" s="241"/>
      <c r="N637" s="242"/>
      <c r="O637" s="242"/>
      <c r="P637" s="242"/>
      <c r="Q637" s="242"/>
      <c r="R637" s="242"/>
      <c r="S637" s="242"/>
      <c r="T637" s="243"/>
      <c r="AT637" s="244" t="s">
        <v>133</v>
      </c>
      <c r="AU637" s="244" t="s">
        <v>79</v>
      </c>
      <c r="AV637" s="11" t="s">
        <v>77</v>
      </c>
      <c r="AW637" s="11" t="s">
        <v>33</v>
      </c>
      <c r="AX637" s="11" t="s">
        <v>69</v>
      </c>
      <c r="AY637" s="244" t="s">
        <v>121</v>
      </c>
    </row>
    <row r="638" s="12" customFormat="1">
      <c r="B638" s="245"/>
      <c r="C638" s="246"/>
      <c r="D638" s="232" t="s">
        <v>133</v>
      </c>
      <c r="E638" s="247" t="s">
        <v>21</v>
      </c>
      <c r="F638" s="248" t="s">
        <v>989</v>
      </c>
      <c r="G638" s="246"/>
      <c r="H638" s="249">
        <v>31.199999999999999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AT638" s="255" t="s">
        <v>133</v>
      </c>
      <c r="AU638" s="255" t="s">
        <v>79</v>
      </c>
      <c r="AV638" s="12" t="s">
        <v>79</v>
      </c>
      <c r="AW638" s="12" t="s">
        <v>33</v>
      </c>
      <c r="AX638" s="12" t="s">
        <v>69</v>
      </c>
      <c r="AY638" s="255" t="s">
        <v>121</v>
      </c>
    </row>
    <row r="639" s="12" customFormat="1">
      <c r="B639" s="245"/>
      <c r="C639" s="246"/>
      <c r="D639" s="232" t="s">
        <v>133</v>
      </c>
      <c r="E639" s="247" t="s">
        <v>21</v>
      </c>
      <c r="F639" s="248" t="s">
        <v>990</v>
      </c>
      <c r="G639" s="246"/>
      <c r="H639" s="249">
        <v>1.5600000000000001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AT639" s="255" t="s">
        <v>133</v>
      </c>
      <c r="AU639" s="255" t="s">
        <v>79</v>
      </c>
      <c r="AV639" s="12" t="s">
        <v>79</v>
      </c>
      <c r="AW639" s="12" t="s">
        <v>33</v>
      </c>
      <c r="AX639" s="12" t="s">
        <v>69</v>
      </c>
      <c r="AY639" s="255" t="s">
        <v>121</v>
      </c>
    </row>
    <row r="640" s="13" customFormat="1">
      <c r="B640" s="256"/>
      <c r="C640" s="257"/>
      <c r="D640" s="232" t="s">
        <v>133</v>
      </c>
      <c r="E640" s="258" t="s">
        <v>21</v>
      </c>
      <c r="F640" s="259" t="s">
        <v>137</v>
      </c>
      <c r="G640" s="257"/>
      <c r="H640" s="260">
        <v>32.759999999999998</v>
      </c>
      <c r="I640" s="261"/>
      <c r="J640" s="257"/>
      <c r="K640" s="257"/>
      <c r="L640" s="262"/>
      <c r="M640" s="263"/>
      <c r="N640" s="264"/>
      <c r="O640" s="264"/>
      <c r="P640" s="264"/>
      <c r="Q640" s="264"/>
      <c r="R640" s="264"/>
      <c r="S640" s="264"/>
      <c r="T640" s="265"/>
      <c r="AT640" s="266" t="s">
        <v>133</v>
      </c>
      <c r="AU640" s="266" t="s">
        <v>79</v>
      </c>
      <c r="AV640" s="13" t="s">
        <v>129</v>
      </c>
      <c r="AW640" s="13" t="s">
        <v>33</v>
      </c>
      <c r="AX640" s="13" t="s">
        <v>77</v>
      </c>
      <c r="AY640" s="266" t="s">
        <v>121</v>
      </c>
    </row>
    <row r="641" s="1" customFormat="1" ht="14.4" customHeight="1">
      <c r="B641" s="45"/>
      <c r="C641" s="220" t="s">
        <v>991</v>
      </c>
      <c r="D641" s="220" t="s">
        <v>124</v>
      </c>
      <c r="E641" s="221" t="s">
        <v>992</v>
      </c>
      <c r="F641" s="222" t="s">
        <v>993</v>
      </c>
      <c r="G641" s="223" t="s">
        <v>223</v>
      </c>
      <c r="H641" s="224">
        <v>313.39999999999998</v>
      </c>
      <c r="I641" s="225"/>
      <c r="J641" s="226">
        <f>ROUND(I641*H641,2)</f>
        <v>0</v>
      </c>
      <c r="K641" s="222" t="s">
        <v>128</v>
      </c>
      <c r="L641" s="71"/>
      <c r="M641" s="227" t="s">
        <v>21</v>
      </c>
      <c r="N641" s="228" t="s">
        <v>40</v>
      </c>
      <c r="O641" s="46"/>
      <c r="P641" s="229">
        <f>O641*H641</f>
        <v>0</v>
      </c>
      <c r="Q641" s="229">
        <v>0</v>
      </c>
      <c r="R641" s="229">
        <f>Q641*H641</f>
        <v>0</v>
      </c>
      <c r="S641" s="229">
        <v>0</v>
      </c>
      <c r="T641" s="230">
        <f>S641*H641</f>
        <v>0</v>
      </c>
      <c r="AR641" s="23" t="s">
        <v>129</v>
      </c>
      <c r="AT641" s="23" t="s">
        <v>124</v>
      </c>
      <c r="AU641" s="23" t="s">
        <v>79</v>
      </c>
      <c r="AY641" s="23" t="s">
        <v>121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23" t="s">
        <v>77</v>
      </c>
      <c r="BK641" s="231">
        <f>ROUND(I641*H641,2)</f>
        <v>0</v>
      </c>
      <c r="BL641" s="23" t="s">
        <v>129</v>
      </c>
      <c r="BM641" s="23" t="s">
        <v>994</v>
      </c>
    </row>
    <row r="642" s="1" customFormat="1">
      <c r="B642" s="45"/>
      <c r="C642" s="73"/>
      <c r="D642" s="232" t="s">
        <v>131</v>
      </c>
      <c r="E642" s="73"/>
      <c r="F642" s="233" t="s">
        <v>995</v>
      </c>
      <c r="G642" s="73"/>
      <c r="H642" s="73"/>
      <c r="I642" s="190"/>
      <c r="J642" s="73"/>
      <c r="K642" s="73"/>
      <c r="L642" s="71"/>
      <c r="M642" s="234"/>
      <c r="N642" s="46"/>
      <c r="O642" s="46"/>
      <c r="P642" s="46"/>
      <c r="Q642" s="46"/>
      <c r="R642" s="46"/>
      <c r="S642" s="46"/>
      <c r="T642" s="94"/>
      <c r="AT642" s="23" t="s">
        <v>131</v>
      </c>
      <c r="AU642" s="23" t="s">
        <v>79</v>
      </c>
    </row>
    <row r="643" s="11" customFormat="1">
      <c r="B643" s="235"/>
      <c r="C643" s="236"/>
      <c r="D643" s="232" t="s">
        <v>133</v>
      </c>
      <c r="E643" s="237" t="s">
        <v>21</v>
      </c>
      <c r="F643" s="238" t="s">
        <v>134</v>
      </c>
      <c r="G643" s="236"/>
      <c r="H643" s="237" t="s">
        <v>21</v>
      </c>
      <c r="I643" s="239"/>
      <c r="J643" s="236"/>
      <c r="K643" s="236"/>
      <c r="L643" s="240"/>
      <c r="M643" s="241"/>
      <c r="N643" s="242"/>
      <c r="O643" s="242"/>
      <c r="P643" s="242"/>
      <c r="Q643" s="242"/>
      <c r="R643" s="242"/>
      <c r="S643" s="242"/>
      <c r="T643" s="243"/>
      <c r="AT643" s="244" t="s">
        <v>133</v>
      </c>
      <c r="AU643" s="244" t="s">
        <v>79</v>
      </c>
      <c r="AV643" s="11" t="s">
        <v>77</v>
      </c>
      <c r="AW643" s="11" t="s">
        <v>33</v>
      </c>
      <c r="AX643" s="11" t="s">
        <v>69</v>
      </c>
      <c r="AY643" s="244" t="s">
        <v>121</v>
      </c>
    </row>
    <row r="644" s="12" customFormat="1">
      <c r="B644" s="245"/>
      <c r="C644" s="246"/>
      <c r="D644" s="232" t="s">
        <v>133</v>
      </c>
      <c r="E644" s="247" t="s">
        <v>21</v>
      </c>
      <c r="F644" s="248" t="s">
        <v>996</v>
      </c>
      <c r="G644" s="246"/>
      <c r="H644" s="249">
        <v>313.39999999999998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AT644" s="255" t="s">
        <v>133</v>
      </c>
      <c r="AU644" s="255" t="s">
        <v>79</v>
      </c>
      <c r="AV644" s="12" t="s">
        <v>79</v>
      </c>
      <c r="AW644" s="12" t="s">
        <v>33</v>
      </c>
      <c r="AX644" s="12" t="s">
        <v>77</v>
      </c>
      <c r="AY644" s="255" t="s">
        <v>121</v>
      </c>
    </row>
    <row r="645" s="1" customFormat="1" ht="14.4" customHeight="1">
      <c r="B645" s="45"/>
      <c r="C645" s="220" t="s">
        <v>997</v>
      </c>
      <c r="D645" s="220" t="s">
        <v>124</v>
      </c>
      <c r="E645" s="221" t="s">
        <v>998</v>
      </c>
      <c r="F645" s="222" t="s">
        <v>999</v>
      </c>
      <c r="G645" s="223" t="s">
        <v>238</v>
      </c>
      <c r="H645" s="224">
        <v>4.9349999999999996</v>
      </c>
      <c r="I645" s="225"/>
      <c r="J645" s="226">
        <f>ROUND(I645*H645,2)</f>
        <v>0</v>
      </c>
      <c r="K645" s="222" t="s">
        <v>21</v>
      </c>
      <c r="L645" s="71"/>
      <c r="M645" s="227" t="s">
        <v>21</v>
      </c>
      <c r="N645" s="228" t="s">
        <v>40</v>
      </c>
      <c r="O645" s="46"/>
      <c r="P645" s="229">
        <f>O645*H645</f>
        <v>0</v>
      </c>
      <c r="Q645" s="229">
        <v>0.00063000000000000003</v>
      </c>
      <c r="R645" s="229">
        <f>Q645*H645</f>
        <v>0.0031090499999999999</v>
      </c>
      <c r="S645" s="229">
        <v>0</v>
      </c>
      <c r="T645" s="230">
        <f>S645*H645</f>
        <v>0</v>
      </c>
      <c r="AR645" s="23" t="s">
        <v>129</v>
      </c>
      <c r="AT645" s="23" t="s">
        <v>124</v>
      </c>
      <c r="AU645" s="23" t="s">
        <v>79</v>
      </c>
      <c r="AY645" s="23" t="s">
        <v>121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23" t="s">
        <v>77</v>
      </c>
      <c r="BK645" s="231">
        <f>ROUND(I645*H645,2)</f>
        <v>0</v>
      </c>
      <c r="BL645" s="23" t="s">
        <v>129</v>
      </c>
      <c r="BM645" s="23" t="s">
        <v>1000</v>
      </c>
    </row>
    <row r="646" s="1" customFormat="1">
      <c r="B646" s="45"/>
      <c r="C646" s="73"/>
      <c r="D646" s="232" t="s">
        <v>131</v>
      </c>
      <c r="E646" s="73"/>
      <c r="F646" s="233" t="s">
        <v>999</v>
      </c>
      <c r="G646" s="73"/>
      <c r="H646" s="73"/>
      <c r="I646" s="190"/>
      <c r="J646" s="73"/>
      <c r="K646" s="73"/>
      <c r="L646" s="71"/>
      <c r="M646" s="234"/>
      <c r="N646" s="46"/>
      <c r="O646" s="46"/>
      <c r="P646" s="46"/>
      <c r="Q646" s="46"/>
      <c r="R646" s="46"/>
      <c r="S646" s="46"/>
      <c r="T646" s="94"/>
      <c r="AT646" s="23" t="s">
        <v>131</v>
      </c>
      <c r="AU646" s="23" t="s">
        <v>79</v>
      </c>
    </row>
    <row r="647" s="11" customFormat="1">
      <c r="B647" s="235"/>
      <c r="C647" s="236"/>
      <c r="D647" s="232" t="s">
        <v>133</v>
      </c>
      <c r="E647" s="237" t="s">
        <v>21</v>
      </c>
      <c r="F647" s="238" t="s">
        <v>134</v>
      </c>
      <c r="G647" s="236"/>
      <c r="H647" s="237" t="s">
        <v>21</v>
      </c>
      <c r="I647" s="239"/>
      <c r="J647" s="236"/>
      <c r="K647" s="236"/>
      <c r="L647" s="240"/>
      <c r="M647" s="241"/>
      <c r="N647" s="242"/>
      <c r="O647" s="242"/>
      <c r="P647" s="242"/>
      <c r="Q647" s="242"/>
      <c r="R647" s="242"/>
      <c r="S647" s="242"/>
      <c r="T647" s="243"/>
      <c r="AT647" s="244" t="s">
        <v>133</v>
      </c>
      <c r="AU647" s="244" t="s">
        <v>79</v>
      </c>
      <c r="AV647" s="11" t="s">
        <v>77</v>
      </c>
      <c r="AW647" s="11" t="s">
        <v>33</v>
      </c>
      <c r="AX647" s="11" t="s">
        <v>69</v>
      </c>
      <c r="AY647" s="244" t="s">
        <v>121</v>
      </c>
    </row>
    <row r="648" s="11" customFormat="1">
      <c r="B648" s="235"/>
      <c r="C648" s="236"/>
      <c r="D648" s="232" t="s">
        <v>133</v>
      </c>
      <c r="E648" s="237" t="s">
        <v>21</v>
      </c>
      <c r="F648" s="238" t="s">
        <v>1001</v>
      </c>
      <c r="G648" s="236"/>
      <c r="H648" s="237" t="s">
        <v>21</v>
      </c>
      <c r="I648" s="239"/>
      <c r="J648" s="236"/>
      <c r="K648" s="236"/>
      <c r="L648" s="240"/>
      <c r="M648" s="241"/>
      <c r="N648" s="242"/>
      <c r="O648" s="242"/>
      <c r="P648" s="242"/>
      <c r="Q648" s="242"/>
      <c r="R648" s="242"/>
      <c r="S648" s="242"/>
      <c r="T648" s="243"/>
      <c r="AT648" s="244" t="s">
        <v>133</v>
      </c>
      <c r="AU648" s="244" t="s">
        <v>79</v>
      </c>
      <c r="AV648" s="11" t="s">
        <v>77</v>
      </c>
      <c r="AW648" s="11" t="s">
        <v>33</v>
      </c>
      <c r="AX648" s="11" t="s">
        <v>69</v>
      </c>
      <c r="AY648" s="244" t="s">
        <v>121</v>
      </c>
    </row>
    <row r="649" s="12" customFormat="1">
      <c r="B649" s="245"/>
      <c r="C649" s="246"/>
      <c r="D649" s="232" t="s">
        <v>133</v>
      </c>
      <c r="E649" s="247" t="s">
        <v>21</v>
      </c>
      <c r="F649" s="248" t="s">
        <v>1002</v>
      </c>
      <c r="G649" s="246"/>
      <c r="H649" s="249">
        <v>4.7000000000000002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AT649" s="255" t="s">
        <v>133</v>
      </c>
      <c r="AU649" s="255" t="s">
        <v>79</v>
      </c>
      <c r="AV649" s="12" t="s">
        <v>79</v>
      </c>
      <c r="AW649" s="12" t="s">
        <v>33</v>
      </c>
      <c r="AX649" s="12" t="s">
        <v>69</v>
      </c>
      <c r="AY649" s="255" t="s">
        <v>121</v>
      </c>
    </row>
    <row r="650" s="12" customFormat="1">
      <c r="B650" s="245"/>
      <c r="C650" s="246"/>
      <c r="D650" s="232" t="s">
        <v>133</v>
      </c>
      <c r="E650" s="247" t="s">
        <v>21</v>
      </c>
      <c r="F650" s="248" t="s">
        <v>1003</v>
      </c>
      <c r="G650" s="246"/>
      <c r="H650" s="249">
        <v>0.23499999999999999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AT650" s="255" t="s">
        <v>133</v>
      </c>
      <c r="AU650" s="255" t="s">
        <v>79</v>
      </c>
      <c r="AV650" s="12" t="s">
        <v>79</v>
      </c>
      <c r="AW650" s="12" t="s">
        <v>33</v>
      </c>
      <c r="AX650" s="12" t="s">
        <v>69</v>
      </c>
      <c r="AY650" s="255" t="s">
        <v>121</v>
      </c>
    </row>
    <row r="651" s="13" customFormat="1">
      <c r="B651" s="256"/>
      <c r="C651" s="257"/>
      <c r="D651" s="232" t="s">
        <v>133</v>
      </c>
      <c r="E651" s="258" t="s">
        <v>21</v>
      </c>
      <c r="F651" s="259" t="s">
        <v>137</v>
      </c>
      <c r="G651" s="257"/>
      <c r="H651" s="260">
        <v>4.9349999999999996</v>
      </c>
      <c r="I651" s="261"/>
      <c r="J651" s="257"/>
      <c r="K651" s="257"/>
      <c r="L651" s="262"/>
      <c r="M651" s="263"/>
      <c r="N651" s="264"/>
      <c r="O651" s="264"/>
      <c r="P651" s="264"/>
      <c r="Q651" s="264"/>
      <c r="R651" s="264"/>
      <c r="S651" s="264"/>
      <c r="T651" s="265"/>
      <c r="AT651" s="266" t="s">
        <v>133</v>
      </c>
      <c r="AU651" s="266" t="s">
        <v>79</v>
      </c>
      <c r="AV651" s="13" t="s">
        <v>129</v>
      </c>
      <c r="AW651" s="13" t="s">
        <v>33</v>
      </c>
      <c r="AX651" s="13" t="s">
        <v>77</v>
      </c>
      <c r="AY651" s="266" t="s">
        <v>121</v>
      </c>
    </row>
    <row r="652" s="1" customFormat="1" ht="14.4" customHeight="1">
      <c r="B652" s="45"/>
      <c r="C652" s="220" t="s">
        <v>1004</v>
      </c>
      <c r="D652" s="220" t="s">
        <v>124</v>
      </c>
      <c r="E652" s="221" t="s">
        <v>1005</v>
      </c>
      <c r="F652" s="222" t="s">
        <v>1006</v>
      </c>
      <c r="G652" s="223" t="s">
        <v>223</v>
      </c>
      <c r="H652" s="224">
        <v>2.1000000000000001</v>
      </c>
      <c r="I652" s="225"/>
      <c r="J652" s="226">
        <f>ROUND(I652*H652,2)</f>
        <v>0</v>
      </c>
      <c r="K652" s="222" t="s">
        <v>128</v>
      </c>
      <c r="L652" s="71"/>
      <c r="M652" s="227" t="s">
        <v>21</v>
      </c>
      <c r="N652" s="228" t="s">
        <v>40</v>
      </c>
      <c r="O652" s="46"/>
      <c r="P652" s="229">
        <f>O652*H652</f>
        <v>0</v>
      </c>
      <c r="Q652" s="229">
        <v>0</v>
      </c>
      <c r="R652" s="229">
        <f>Q652*H652</f>
        <v>0</v>
      </c>
      <c r="S652" s="229">
        <v>0.063</v>
      </c>
      <c r="T652" s="230">
        <f>S652*H652</f>
        <v>0.1323</v>
      </c>
      <c r="AR652" s="23" t="s">
        <v>129</v>
      </c>
      <c r="AT652" s="23" t="s">
        <v>124</v>
      </c>
      <c r="AU652" s="23" t="s">
        <v>79</v>
      </c>
      <c r="AY652" s="23" t="s">
        <v>121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23" t="s">
        <v>77</v>
      </c>
      <c r="BK652" s="231">
        <f>ROUND(I652*H652,2)</f>
        <v>0</v>
      </c>
      <c r="BL652" s="23" t="s">
        <v>129</v>
      </c>
      <c r="BM652" s="23" t="s">
        <v>1007</v>
      </c>
    </row>
    <row r="653" s="1" customFormat="1">
      <c r="B653" s="45"/>
      <c r="C653" s="73"/>
      <c r="D653" s="232" t="s">
        <v>131</v>
      </c>
      <c r="E653" s="73"/>
      <c r="F653" s="233" t="s">
        <v>1008</v>
      </c>
      <c r="G653" s="73"/>
      <c r="H653" s="73"/>
      <c r="I653" s="190"/>
      <c r="J653" s="73"/>
      <c r="K653" s="73"/>
      <c r="L653" s="71"/>
      <c r="M653" s="234"/>
      <c r="N653" s="46"/>
      <c r="O653" s="46"/>
      <c r="P653" s="46"/>
      <c r="Q653" s="46"/>
      <c r="R653" s="46"/>
      <c r="S653" s="46"/>
      <c r="T653" s="94"/>
      <c r="AT653" s="23" t="s">
        <v>131</v>
      </c>
      <c r="AU653" s="23" t="s">
        <v>79</v>
      </c>
    </row>
    <row r="654" s="11" customFormat="1">
      <c r="B654" s="235"/>
      <c r="C654" s="236"/>
      <c r="D654" s="232" t="s">
        <v>133</v>
      </c>
      <c r="E654" s="237" t="s">
        <v>21</v>
      </c>
      <c r="F654" s="238" t="s">
        <v>134</v>
      </c>
      <c r="G654" s="236"/>
      <c r="H654" s="237" t="s">
        <v>21</v>
      </c>
      <c r="I654" s="239"/>
      <c r="J654" s="236"/>
      <c r="K654" s="236"/>
      <c r="L654" s="240"/>
      <c r="M654" s="241"/>
      <c r="N654" s="242"/>
      <c r="O654" s="242"/>
      <c r="P654" s="242"/>
      <c r="Q654" s="242"/>
      <c r="R654" s="242"/>
      <c r="S654" s="242"/>
      <c r="T654" s="243"/>
      <c r="AT654" s="244" t="s">
        <v>133</v>
      </c>
      <c r="AU654" s="244" t="s">
        <v>79</v>
      </c>
      <c r="AV654" s="11" t="s">
        <v>77</v>
      </c>
      <c r="AW654" s="11" t="s">
        <v>33</v>
      </c>
      <c r="AX654" s="11" t="s">
        <v>69</v>
      </c>
      <c r="AY654" s="244" t="s">
        <v>121</v>
      </c>
    </row>
    <row r="655" s="11" customFormat="1">
      <c r="B655" s="235"/>
      <c r="C655" s="236"/>
      <c r="D655" s="232" t="s">
        <v>133</v>
      </c>
      <c r="E655" s="237" t="s">
        <v>21</v>
      </c>
      <c r="F655" s="238" t="s">
        <v>1009</v>
      </c>
      <c r="G655" s="236"/>
      <c r="H655" s="237" t="s">
        <v>21</v>
      </c>
      <c r="I655" s="239"/>
      <c r="J655" s="236"/>
      <c r="K655" s="236"/>
      <c r="L655" s="240"/>
      <c r="M655" s="241"/>
      <c r="N655" s="242"/>
      <c r="O655" s="242"/>
      <c r="P655" s="242"/>
      <c r="Q655" s="242"/>
      <c r="R655" s="242"/>
      <c r="S655" s="242"/>
      <c r="T655" s="243"/>
      <c r="AT655" s="244" t="s">
        <v>133</v>
      </c>
      <c r="AU655" s="244" t="s">
        <v>79</v>
      </c>
      <c r="AV655" s="11" t="s">
        <v>77</v>
      </c>
      <c r="AW655" s="11" t="s">
        <v>33</v>
      </c>
      <c r="AX655" s="11" t="s">
        <v>69</v>
      </c>
      <c r="AY655" s="244" t="s">
        <v>121</v>
      </c>
    </row>
    <row r="656" s="12" customFormat="1">
      <c r="B656" s="245"/>
      <c r="C656" s="246"/>
      <c r="D656" s="232" t="s">
        <v>133</v>
      </c>
      <c r="E656" s="247" t="s">
        <v>21</v>
      </c>
      <c r="F656" s="248" t="s">
        <v>79</v>
      </c>
      <c r="G656" s="246"/>
      <c r="H656" s="249">
        <v>2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AT656" s="255" t="s">
        <v>133</v>
      </c>
      <c r="AU656" s="255" t="s">
        <v>79</v>
      </c>
      <c r="AV656" s="12" t="s">
        <v>79</v>
      </c>
      <c r="AW656" s="12" t="s">
        <v>33</v>
      </c>
      <c r="AX656" s="12" t="s">
        <v>69</v>
      </c>
      <c r="AY656" s="255" t="s">
        <v>121</v>
      </c>
    </row>
    <row r="657" s="12" customFormat="1">
      <c r="B657" s="245"/>
      <c r="C657" s="246"/>
      <c r="D657" s="232" t="s">
        <v>133</v>
      </c>
      <c r="E657" s="247" t="s">
        <v>21</v>
      </c>
      <c r="F657" s="248" t="s">
        <v>962</v>
      </c>
      <c r="G657" s="246"/>
      <c r="H657" s="249">
        <v>0.10000000000000001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AT657" s="255" t="s">
        <v>133</v>
      </c>
      <c r="AU657" s="255" t="s">
        <v>79</v>
      </c>
      <c r="AV657" s="12" t="s">
        <v>79</v>
      </c>
      <c r="AW657" s="12" t="s">
        <v>33</v>
      </c>
      <c r="AX657" s="12" t="s">
        <v>69</v>
      </c>
      <c r="AY657" s="255" t="s">
        <v>121</v>
      </c>
    </row>
    <row r="658" s="13" customFormat="1">
      <c r="B658" s="256"/>
      <c r="C658" s="257"/>
      <c r="D658" s="232" t="s">
        <v>133</v>
      </c>
      <c r="E658" s="258" t="s">
        <v>21</v>
      </c>
      <c r="F658" s="259" t="s">
        <v>137</v>
      </c>
      <c r="G658" s="257"/>
      <c r="H658" s="260">
        <v>2.1000000000000001</v>
      </c>
      <c r="I658" s="261"/>
      <c r="J658" s="257"/>
      <c r="K658" s="257"/>
      <c r="L658" s="262"/>
      <c r="M658" s="263"/>
      <c r="N658" s="264"/>
      <c r="O658" s="264"/>
      <c r="P658" s="264"/>
      <c r="Q658" s="264"/>
      <c r="R658" s="264"/>
      <c r="S658" s="264"/>
      <c r="T658" s="265"/>
      <c r="AT658" s="266" t="s">
        <v>133</v>
      </c>
      <c r="AU658" s="266" t="s">
        <v>79</v>
      </c>
      <c r="AV658" s="13" t="s">
        <v>129</v>
      </c>
      <c r="AW658" s="13" t="s">
        <v>33</v>
      </c>
      <c r="AX658" s="13" t="s">
        <v>77</v>
      </c>
      <c r="AY658" s="266" t="s">
        <v>121</v>
      </c>
    </row>
    <row r="659" s="1" customFormat="1" ht="14.4" customHeight="1">
      <c r="B659" s="45"/>
      <c r="C659" s="220" t="s">
        <v>1010</v>
      </c>
      <c r="D659" s="220" t="s">
        <v>124</v>
      </c>
      <c r="E659" s="221" t="s">
        <v>347</v>
      </c>
      <c r="F659" s="222" t="s">
        <v>1011</v>
      </c>
      <c r="G659" s="223" t="s">
        <v>385</v>
      </c>
      <c r="H659" s="224">
        <v>1</v>
      </c>
      <c r="I659" s="225"/>
      <c r="J659" s="226">
        <f>ROUND(I659*H659,2)</f>
        <v>0</v>
      </c>
      <c r="K659" s="222" t="s">
        <v>21</v>
      </c>
      <c r="L659" s="71"/>
      <c r="M659" s="227" t="s">
        <v>21</v>
      </c>
      <c r="N659" s="228" t="s">
        <v>40</v>
      </c>
      <c r="O659" s="46"/>
      <c r="P659" s="229">
        <f>O659*H659</f>
        <v>0</v>
      </c>
      <c r="Q659" s="229">
        <v>0</v>
      </c>
      <c r="R659" s="229">
        <f>Q659*H659</f>
        <v>0</v>
      </c>
      <c r="S659" s="229">
        <v>0</v>
      </c>
      <c r="T659" s="230">
        <f>S659*H659</f>
        <v>0</v>
      </c>
      <c r="AR659" s="23" t="s">
        <v>129</v>
      </c>
      <c r="AT659" s="23" t="s">
        <v>124</v>
      </c>
      <c r="AU659" s="23" t="s">
        <v>79</v>
      </c>
      <c r="AY659" s="23" t="s">
        <v>121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23" t="s">
        <v>77</v>
      </c>
      <c r="BK659" s="231">
        <f>ROUND(I659*H659,2)</f>
        <v>0</v>
      </c>
      <c r="BL659" s="23" t="s">
        <v>129</v>
      </c>
      <c r="BM659" s="23" t="s">
        <v>1012</v>
      </c>
    </row>
    <row r="660" s="1" customFormat="1">
      <c r="B660" s="45"/>
      <c r="C660" s="73"/>
      <c r="D660" s="232" t="s">
        <v>131</v>
      </c>
      <c r="E660" s="73"/>
      <c r="F660" s="233" t="s">
        <v>1011</v>
      </c>
      <c r="G660" s="73"/>
      <c r="H660" s="73"/>
      <c r="I660" s="190"/>
      <c r="J660" s="73"/>
      <c r="K660" s="73"/>
      <c r="L660" s="71"/>
      <c r="M660" s="234"/>
      <c r="N660" s="46"/>
      <c r="O660" s="46"/>
      <c r="P660" s="46"/>
      <c r="Q660" s="46"/>
      <c r="R660" s="46"/>
      <c r="S660" s="46"/>
      <c r="T660" s="94"/>
      <c r="AT660" s="23" t="s">
        <v>131</v>
      </c>
      <c r="AU660" s="23" t="s">
        <v>79</v>
      </c>
    </row>
    <row r="661" s="11" customFormat="1">
      <c r="B661" s="235"/>
      <c r="C661" s="236"/>
      <c r="D661" s="232" t="s">
        <v>133</v>
      </c>
      <c r="E661" s="237" t="s">
        <v>21</v>
      </c>
      <c r="F661" s="238" t="s">
        <v>134</v>
      </c>
      <c r="G661" s="236"/>
      <c r="H661" s="237" t="s">
        <v>21</v>
      </c>
      <c r="I661" s="239"/>
      <c r="J661" s="236"/>
      <c r="K661" s="236"/>
      <c r="L661" s="240"/>
      <c r="M661" s="241"/>
      <c r="N661" s="242"/>
      <c r="O661" s="242"/>
      <c r="P661" s="242"/>
      <c r="Q661" s="242"/>
      <c r="R661" s="242"/>
      <c r="S661" s="242"/>
      <c r="T661" s="243"/>
      <c r="AT661" s="244" t="s">
        <v>133</v>
      </c>
      <c r="AU661" s="244" t="s">
        <v>79</v>
      </c>
      <c r="AV661" s="11" t="s">
        <v>77</v>
      </c>
      <c r="AW661" s="11" t="s">
        <v>33</v>
      </c>
      <c r="AX661" s="11" t="s">
        <v>69</v>
      </c>
      <c r="AY661" s="244" t="s">
        <v>121</v>
      </c>
    </row>
    <row r="662" s="11" customFormat="1">
      <c r="B662" s="235"/>
      <c r="C662" s="236"/>
      <c r="D662" s="232" t="s">
        <v>133</v>
      </c>
      <c r="E662" s="237" t="s">
        <v>21</v>
      </c>
      <c r="F662" s="238" t="s">
        <v>1013</v>
      </c>
      <c r="G662" s="236"/>
      <c r="H662" s="237" t="s">
        <v>21</v>
      </c>
      <c r="I662" s="239"/>
      <c r="J662" s="236"/>
      <c r="K662" s="236"/>
      <c r="L662" s="240"/>
      <c r="M662" s="241"/>
      <c r="N662" s="242"/>
      <c r="O662" s="242"/>
      <c r="P662" s="242"/>
      <c r="Q662" s="242"/>
      <c r="R662" s="242"/>
      <c r="S662" s="242"/>
      <c r="T662" s="243"/>
      <c r="AT662" s="244" t="s">
        <v>133</v>
      </c>
      <c r="AU662" s="244" t="s">
        <v>79</v>
      </c>
      <c r="AV662" s="11" t="s">
        <v>77</v>
      </c>
      <c r="AW662" s="11" t="s">
        <v>33</v>
      </c>
      <c r="AX662" s="11" t="s">
        <v>69</v>
      </c>
      <c r="AY662" s="244" t="s">
        <v>121</v>
      </c>
    </row>
    <row r="663" s="11" customFormat="1">
      <c r="B663" s="235"/>
      <c r="C663" s="236"/>
      <c r="D663" s="232" t="s">
        <v>133</v>
      </c>
      <c r="E663" s="237" t="s">
        <v>21</v>
      </c>
      <c r="F663" s="238" t="s">
        <v>1014</v>
      </c>
      <c r="G663" s="236"/>
      <c r="H663" s="237" t="s">
        <v>21</v>
      </c>
      <c r="I663" s="239"/>
      <c r="J663" s="236"/>
      <c r="K663" s="236"/>
      <c r="L663" s="240"/>
      <c r="M663" s="241"/>
      <c r="N663" s="242"/>
      <c r="O663" s="242"/>
      <c r="P663" s="242"/>
      <c r="Q663" s="242"/>
      <c r="R663" s="242"/>
      <c r="S663" s="242"/>
      <c r="T663" s="243"/>
      <c r="AT663" s="244" t="s">
        <v>133</v>
      </c>
      <c r="AU663" s="244" t="s">
        <v>79</v>
      </c>
      <c r="AV663" s="11" t="s">
        <v>77</v>
      </c>
      <c r="AW663" s="11" t="s">
        <v>33</v>
      </c>
      <c r="AX663" s="11" t="s">
        <v>69</v>
      </c>
      <c r="AY663" s="244" t="s">
        <v>121</v>
      </c>
    </row>
    <row r="664" s="12" customFormat="1">
      <c r="B664" s="245"/>
      <c r="C664" s="246"/>
      <c r="D664" s="232" t="s">
        <v>133</v>
      </c>
      <c r="E664" s="247" t="s">
        <v>21</v>
      </c>
      <c r="F664" s="248" t="s">
        <v>77</v>
      </c>
      <c r="G664" s="246"/>
      <c r="H664" s="249">
        <v>1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AT664" s="255" t="s">
        <v>133</v>
      </c>
      <c r="AU664" s="255" t="s">
        <v>79</v>
      </c>
      <c r="AV664" s="12" t="s">
        <v>79</v>
      </c>
      <c r="AW664" s="12" t="s">
        <v>33</v>
      </c>
      <c r="AX664" s="12" t="s">
        <v>77</v>
      </c>
      <c r="AY664" s="255" t="s">
        <v>121</v>
      </c>
    </row>
    <row r="665" s="1" customFormat="1" ht="22.8" customHeight="1">
      <c r="B665" s="45"/>
      <c r="C665" s="220" t="s">
        <v>1015</v>
      </c>
      <c r="D665" s="220" t="s">
        <v>124</v>
      </c>
      <c r="E665" s="221" t="s">
        <v>1016</v>
      </c>
      <c r="F665" s="222" t="s">
        <v>1017</v>
      </c>
      <c r="G665" s="223" t="s">
        <v>267</v>
      </c>
      <c r="H665" s="224">
        <v>1</v>
      </c>
      <c r="I665" s="225"/>
      <c r="J665" s="226">
        <f>ROUND(I665*H665,2)</f>
        <v>0</v>
      </c>
      <c r="K665" s="222" t="s">
        <v>21</v>
      </c>
      <c r="L665" s="71"/>
      <c r="M665" s="227" t="s">
        <v>21</v>
      </c>
      <c r="N665" s="228" t="s">
        <v>40</v>
      </c>
      <c r="O665" s="46"/>
      <c r="P665" s="229">
        <f>O665*H665</f>
        <v>0</v>
      </c>
      <c r="Q665" s="229">
        <v>0</v>
      </c>
      <c r="R665" s="229">
        <f>Q665*H665</f>
        <v>0</v>
      </c>
      <c r="S665" s="229">
        <v>0</v>
      </c>
      <c r="T665" s="230">
        <f>S665*H665</f>
        <v>0</v>
      </c>
      <c r="AR665" s="23" t="s">
        <v>129</v>
      </c>
      <c r="AT665" s="23" t="s">
        <v>124</v>
      </c>
      <c r="AU665" s="23" t="s">
        <v>79</v>
      </c>
      <c r="AY665" s="23" t="s">
        <v>121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23" t="s">
        <v>77</v>
      </c>
      <c r="BK665" s="231">
        <f>ROUND(I665*H665,2)</f>
        <v>0</v>
      </c>
      <c r="BL665" s="23" t="s">
        <v>129</v>
      </c>
      <c r="BM665" s="23" t="s">
        <v>1018</v>
      </c>
    </row>
    <row r="666" s="1" customFormat="1">
      <c r="B666" s="45"/>
      <c r="C666" s="73"/>
      <c r="D666" s="232" t="s">
        <v>131</v>
      </c>
      <c r="E666" s="73"/>
      <c r="F666" s="233" t="s">
        <v>1017</v>
      </c>
      <c r="G666" s="73"/>
      <c r="H666" s="73"/>
      <c r="I666" s="190"/>
      <c r="J666" s="73"/>
      <c r="K666" s="73"/>
      <c r="L666" s="71"/>
      <c r="M666" s="234"/>
      <c r="N666" s="46"/>
      <c r="O666" s="46"/>
      <c r="P666" s="46"/>
      <c r="Q666" s="46"/>
      <c r="R666" s="46"/>
      <c r="S666" s="46"/>
      <c r="T666" s="94"/>
      <c r="AT666" s="23" t="s">
        <v>131</v>
      </c>
      <c r="AU666" s="23" t="s">
        <v>79</v>
      </c>
    </row>
    <row r="667" s="12" customFormat="1">
      <c r="B667" s="245"/>
      <c r="C667" s="246"/>
      <c r="D667" s="232" t="s">
        <v>133</v>
      </c>
      <c r="E667" s="247" t="s">
        <v>21</v>
      </c>
      <c r="F667" s="248" t="s">
        <v>77</v>
      </c>
      <c r="G667" s="246"/>
      <c r="H667" s="249">
        <v>1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AT667" s="255" t="s">
        <v>133</v>
      </c>
      <c r="AU667" s="255" t="s">
        <v>79</v>
      </c>
      <c r="AV667" s="12" t="s">
        <v>79</v>
      </c>
      <c r="AW667" s="12" t="s">
        <v>33</v>
      </c>
      <c r="AX667" s="12" t="s">
        <v>77</v>
      </c>
      <c r="AY667" s="255" t="s">
        <v>121</v>
      </c>
    </row>
    <row r="668" s="1" customFormat="1" ht="14.4" customHeight="1">
      <c r="B668" s="45"/>
      <c r="C668" s="267" t="s">
        <v>1019</v>
      </c>
      <c r="D668" s="267" t="s">
        <v>138</v>
      </c>
      <c r="E668" s="268" t="s">
        <v>1020</v>
      </c>
      <c r="F668" s="269" t="s">
        <v>1021</v>
      </c>
      <c r="G668" s="270" t="s">
        <v>407</v>
      </c>
      <c r="H668" s="271">
        <v>2</v>
      </c>
      <c r="I668" s="272"/>
      <c r="J668" s="273">
        <f>ROUND(I668*H668,2)</f>
        <v>0</v>
      </c>
      <c r="K668" s="269" t="s">
        <v>128</v>
      </c>
      <c r="L668" s="274"/>
      <c r="M668" s="275" t="s">
        <v>21</v>
      </c>
      <c r="N668" s="276" t="s">
        <v>40</v>
      </c>
      <c r="O668" s="46"/>
      <c r="P668" s="229">
        <f>O668*H668</f>
        <v>0</v>
      </c>
      <c r="Q668" s="229">
        <v>2.4289999999999998</v>
      </c>
      <c r="R668" s="229">
        <f>Q668*H668</f>
        <v>4.8579999999999997</v>
      </c>
      <c r="S668" s="229">
        <v>0</v>
      </c>
      <c r="T668" s="230">
        <f>S668*H668</f>
        <v>0</v>
      </c>
      <c r="AR668" s="23" t="s">
        <v>141</v>
      </c>
      <c r="AT668" s="23" t="s">
        <v>138</v>
      </c>
      <c r="AU668" s="23" t="s">
        <v>79</v>
      </c>
      <c r="AY668" s="23" t="s">
        <v>121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23" t="s">
        <v>77</v>
      </c>
      <c r="BK668" s="231">
        <f>ROUND(I668*H668,2)</f>
        <v>0</v>
      </c>
      <c r="BL668" s="23" t="s">
        <v>129</v>
      </c>
      <c r="BM668" s="23" t="s">
        <v>1022</v>
      </c>
    </row>
    <row r="669" s="1" customFormat="1">
      <c r="B669" s="45"/>
      <c r="C669" s="73"/>
      <c r="D669" s="232" t="s">
        <v>131</v>
      </c>
      <c r="E669" s="73"/>
      <c r="F669" s="233" t="s">
        <v>1021</v>
      </c>
      <c r="G669" s="73"/>
      <c r="H669" s="73"/>
      <c r="I669" s="190"/>
      <c r="J669" s="73"/>
      <c r="K669" s="73"/>
      <c r="L669" s="71"/>
      <c r="M669" s="234"/>
      <c r="N669" s="46"/>
      <c r="O669" s="46"/>
      <c r="P669" s="46"/>
      <c r="Q669" s="46"/>
      <c r="R669" s="46"/>
      <c r="S669" s="46"/>
      <c r="T669" s="94"/>
      <c r="AT669" s="23" t="s">
        <v>131</v>
      </c>
      <c r="AU669" s="23" t="s">
        <v>79</v>
      </c>
    </row>
    <row r="670" s="11" customFormat="1">
      <c r="B670" s="235"/>
      <c r="C670" s="236"/>
      <c r="D670" s="232" t="s">
        <v>133</v>
      </c>
      <c r="E670" s="237" t="s">
        <v>21</v>
      </c>
      <c r="F670" s="238" t="s">
        <v>134</v>
      </c>
      <c r="G670" s="236"/>
      <c r="H670" s="237" t="s">
        <v>21</v>
      </c>
      <c r="I670" s="239"/>
      <c r="J670" s="236"/>
      <c r="K670" s="236"/>
      <c r="L670" s="240"/>
      <c r="M670" s="241"/>
      <c r="N670" s="242"/>
      <c r="O670" s="242"/>
      <c r="P670" s="242"/>
      <c r="Q670" s="242"/>
      <c r="R670" s="242"/>
      <c r="S670" s="242"/>
      <c r="T670" s="243"/>
      <c r="AT670" s="244" t="s">
        <v>133</v>
      </c>
      <c r="AU670" s="244" t="s">
        <v>79</v>
      </c>
      <c r="AV670" s="11" t="s">
        <v>77</v>
      </c>
      <c r="AW670" s="11" t="s">
        <v>33</v>
      </c>
      <c r="AX670" s="11" t="s">
        <v>69</v>
      </c>
      <c r="AY670" s="244" t="s">
        <v>121</v>
      </c>
    </row>
    <row r="671" s="12" customFormat="1">
      <c r="B671" s="245"/>
      <c r="C671" s="246"/>
      <c r="D671" s="232" t="s">
        <v>133</v>
      </c>
      <c r="E671" s="247" t="s">
        <v>21</v>
      </c>
      <c r="F671" s="248" t="s">
        <v>79</v>
      </c>
      <c r="G671" s="246"/>
      <c r="H671" s="249">
        <v>2</v>
      </c>
      <c r="I671" s="250"/>
      <c r="J671" s="246"/>
      <c r="K671" s="246"/>
      <c r="L671" s="251"/>
      <c r="M671" s="252"/>
      <c r="N671" s="253"/>
      <c r="O671" s="253"/>
      <c r="P671" s="253"/>
      <c r="Q671" s="253"/>
      <c r="R671" s="253"/>
      <c r="S671" s="253"/>
      <c r="T671" s="254"/>
      <c r="AT671" s="255" t="s">
        <v>133</v>
      </c>
      <c r="AU671" s="255" t="s">
        <v>79</v>
      </c>
      <c r="AV671" s="12" t="s">
        <v>79</v>
      </c>
      <c r="AW671" s="12" t="s">
        <v>33</v>
      </c>
      <c r="AX671" s="12" t="s">
        <v>77</v>
      </c>
      <c r="AY671" s="255" t="s">
        <v>121</v>
      </c>
    </row>
    <row r="672" s="1" customFormat="1" ht="22.8" customHeight="1">
      <c r="B672" s="45"/>
      <c r="C672" s="220" t="s">
        <v>1023</v>
      </c>
      <c r="D672" s="220" t="s">
        <v>124</v>
      </c>
      <c r="E672" s="221" t="s">
        <v>1024</v>
      </c>
      <c r="F672" s="222" t="s">
        <v>1025</v>
      </c>
      <c r="G672" s="223" t="s">
        <v>238</v>
      </c>
      <c r="H672" s="224">
        <v>36.75</v>
      </c>
      <c r="I672" s="225"/>
      <c r="J672" s="226">
        <f>ROUND(I672*H672,2)</f>
        <v>0</v>
      </c>
      <c r="K672" s="222" t="s">
        <v>128</v>
      </c>
      <c r="L672" s="71"/>
      <c r="M672" s="227" t="s">
        <v>21</v>
      </c>
      <c r="N672" s="228" t="s">
        <v>40</v>
      </c>
      <c r="O672" s="46"/>
      <c r="P672" s="229">
        <f>O672*H672</f>
        <v>0</v>
      </c>
      <c r="Q672" s="229">
        <v>0.00059999999999999995</v>
      </c>
      <c r="R672" s="229">
        <f>Q672*H672</f>
        <v>0.022049999999999997</v>
      </c>
      <c r="S672" s="229">
        <v>0</v>
      </c>
      <c r="T672" s="230">
        <f>S672*H672</f>
        <v>0</v>
      </c>
      <c r="AR672" s="23" t="s">
        <v>129</v>
      </c>
      <c r="AT672" s="23" t="s">
        <v>124</v>
      </c>
      <c r="AU672" s="23" t="s">
        <v>79</v>
      </c>
      <c r="AY672" s="23" t="s">
        <v>121</v>
      </c>
      <c r="BE672" s="231">
        <f>IF(N672="základní",J672,0)</f>
        <v>0</v>
      </c>
      <c r="BF672" s="231">
        <f>IF(N672="snížená",J672,0)</f>
        <v>0</v>
      </c>
      <c r="BG672" s="231">
        <f>IF(N672="zákl. přenesená",J672,0)</f>
        <v>0</v>
      </c>
      <c r="BH672" s="231">
        <f>IF(N672="sníž. přenesená",J672,0)</f>
        <v>0</v>
      </c>
      <c r="BI672" s="231">
        <f>IF(N672="nulová",J672,0)</f>
        <v>0</v>
      </c>
      <c r="BJ672" s="23" t="s">
        <v>77</v>
      </c>
      <c r="BK672" s="231">
        <f>ROUND(I672*H672,2)</f>
        <v>0</v>
      </c>
      <c r="BL672" s="23" t="s">
        <v>129</v>
      </c>
      <c r="BM672" s="23" t="s">
        <v>1026</v>
      </c>
    </row>
    <row r="673" s="1" customFormat="1">
      <c r="B673" s="45"/>
      <c r="C673" s="73"/>
      <c r="D673" s="232" t="s">
        <v>131</v>
      </c>
      <c r="E673" s="73"/>
      <c r="F673" s="233" t="s">
        <v>1027</v>
      </c>
      <c r="G673" s="73"/>
      <c r="H673" s="73"/>
      <c r="I673" s="190"/>
      <c r="J673" s="73"/>
      <c r="K673" s="73"/>
      <c r="L673" s="71"/>
      <c r="M673" s="234"/>
      <c r="N673" s="46"/>
      <c r="O673" s="46"/>
      <c r="P673" s="46"/>
      <c r="Q673" s="46"/>
      <c r="R673" s="46"/>
      <c r="S673" s="46"/>
      <c r="T673" s="94"/>
      <c r="AT673" s="23" t="s">
        <v>131</v>
      </c>
      <c r="AU673" s="23" t="s">
        <v>79</v>
      </c>
    </row>
    <row r="674" s="11" customFormat="1">
      <c r="B674" s="235"/>
      <c r="C674" s="236"/>
      <c r="D674" s="232" t="s">
        <v>133</v>
      </c>
      <c r="E674" s="237" t="s">
        <v>21</v>
      </c>
      <c r="F674" s="238" t="s">
        <v>134</v>
      </c>
      <c r="G674" s="236"/>
      <c r="H674" s="237" t="s">
        <v>21</v>
      </c>
      <c r="I674" s="239"/>
      <c r="J674" s="236"/>
      <c r="K674" s="236"/>
      <c r="L674" s="240"/>
      <c r="M674" s="241"/>
      <c r="N674" s="242"/>
      <c r="O674" s="242"/>
      <c r="P674" s="242"/>
      <c r="Q674" s="242"/>
      <c r="R674" s="242"/>
      <c r="S674" s="242"/>
      <c r="T674" s="243"/>
      <c r="AT674" s="244" t="s">
        <v>133</v>
      </c>
      <c r="AU674" s="244" t="s">
        <v>79</v>
      </c>
      <c r="AV674" s="11" t="s">
        <v>77</v>
      </c>
      <c r="AW674" s="11" t="s">
        <v>33</v>
      </c>
      <c r="AX674" s="11" t="s">
        <v>69</v>
      </c>
      <c r="AY674" s="244" t="s">
        <v>121</v>
      </c>
    </row>
    <row r="675" s="12" customFormat="1">
      <c r="B675" s="245"/>
      <c r="C675" s="246"/>
      <c r="D675" s="232" t="s">
        <v>133</v>
      </c>
      <c r="E675" s="247" t="s">
        <v>21</v>
      </c>
      <c r="F675" s="248" t="s">
        <v>336</v>
      </c>
      <c r="G675" s="246"/>
      <c r="H675" s="249">
        <v>35</v>
      </c>
      <c r="I675" s="250"/>
      <c r="J675" s="246"/>
      <c r="K675" s="246"/>
      <c r="L675" s="251"/>
      <c r="M675" s="252"/>
      <c r="N675" s="253"/>
      <c r="O675" s="253"/>
      <c r="P675" s="253"/>
      <c r="Q675" s="253"/>
      <c r="R675" s="253"/>
      <c r="S675" s="253"/>
      <c r="T675" s="254"/>
      <c r="AT675" s="255" t="s">
        <v>133</v>
      </c>
      <c r="AU675" s="255" t="s">
        <v>79</v>
      </c>
      <c r="AV675" s="12" t="s">
        <v>79</v>
      </c>
      <c r="AW675" s="12" t="s">
        <v>33</v>
      </c>
      <c r="AX675" s="12" t="s">
        <v>69</v>
      </c>
      <c r="AY675" s="255" t="s">
        <v>121</v>
      </c>
    </row>
    <row r="676" s="12" customFormat="1">
      <c r="B676" s="245"/>
      <c r="C676" s="246"/>
      <c r="D676" s="232" t="s">
        <v>133</v>
      </c>
      <c r="E676" s="247" t="s">
        <v>21</v>
      </c>
      <c r="F676" s="248" t="s">
        <v>1028</v>
      </c>
      <c r="G676" s="246"/>
      <c r="H676" s="249">
        <v>1.75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AT676" s="255" t="s">
        <v>133</v>
      </c>
      <c r="AU676" s="255" t="s">
        <v>79</v>
      </c>
      <c r="AV676" s="12" t="s">
        <v>79</v>
      </c>
      <c r="AW676" s="12" t="s">
        <v>33</v>
      </c>
      <c r="AX676" s="12" t="s">
        <v>69</v>
      </c>
      <c r="AY676" s="255" t="s">
        <v>121</v>
      </c>
    </row>
    <row r="677" s="13" customFormat="1">
      <c r="B677" s="256"/>
      <c r="C677" s="257"/>
      <c r="D677" s="232" t="s">
        <v>133</v>
      </c>
      <c r="E677" s="258" t="s">
        <v>21</v>
      </c>
      <c r="F677" s="259" t="s">
        <v>137</v>
      </c>
      <c r="G677" s="257"/>
      <c r="H677" s="260">
        <v>36.75</v>
      </c>
      <c r="I677" s="261"/>
      <c r="J677" s="257"/>
      <c r="K677" s="257"/>
      <c r="L677" s="262"/>
      <c r="M677" s="263"/>
      <c r="N677" s="264"/>
      <c r="O677" s="264"/>
      <c r="P677" s="264"/>
      <c r="Q677" s="264"/>
      <c r="R677" s="264"/>
      <c r="S677" s="264"/>
      <c r="T677" s="265"/>
      <c r="AT677" s="266" t="s">
        <v>133</v>
      </c>
      <c r="AU677" s="266" t="s">
        <v>79</v>
      </c>
      <c r="AV677" s="13" t="s">
        <v>129</v>
      </c>
      <c r="AW677" s="13" t="s">
        <v>33</v>
      </c>
      <c r="AX677" s="13" t="s">
        <v>77</v>
      </c>
      <c r="AY677" s="266" t="s">
        <v>121</v>
      </c>
    </row>
    <row r="678" s="1" customFormat="1" ht="22.8" customHeight="1">
      <c r="B678" s="45"/>
      <c r="C678" s="220" t="s">
        <v>1029</v>
      </c>
      <c r="D678" s="220" t="s">
        <v>124</v>
      </c>
      <c r="E678" s="221" t="s">
        <v>1030</v>
      </c>
      <c r="F678" s="222" t="s">
        <v>1031</v>
      </c>
      <c r="G678" s="223" t="s">
        <v>238</v>
      </c>
      <c r="H678" s="224">
        <v>36.75</v>
      </c>
      <c r="I678" s="225"/>
      <c r="J678" s="226">
        <f>ROUND(I678*H678,2)</f>
        <v>0</v>
      </c>
      <c r="K678" s="222" t="s">
        <v>128</v>
      </c>
      <c r="L678" s="71"/>
      <c r="M678" s="227" t="s">
        <v>21</v>
      </c>
      <c r="N678" s="228" t="s">
        <v>40</v>
      </c>
      <c r="O678" s="46"/>
      <c r="P678" s="229">
        <f>O678*H678</f>
        <v>0</v>
      </c>
      <c r="Q678" s="229">
        <v>0.0016000000000000001</v>
      </c>
      <c r="R678" s="229">
        <f>Q678*H678</f>
        <v>0.058800000000000005</v>
      </c>
      <c r="S678" s="229">
        <v>0</v>
      </c>
      <c r="T678" s="230">
        <f>S678*H678</f>
        <v>0</v>
      </c>
      <c r="AR678" s="23" t="s">
        <v>129</v>
      </c>
      <c r="AT678" s="23" t="s">
        <v>124</v>
      </c>
      <c r="AU678" s="23" t="s">
        <v>79</v>
      </c>
      <c r="AY678" s="23" t="s">
        <v>121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23" t="s">
        <v>77</v>
      </c>
      <c r="BK678" s="231">
        <f>ROUND(I678*H678,2)</f>
        <v>0</v>
      </c>
      <c r="BL678" s="23" t="s">
        <v>129</v>
      </c>
      <c r="BM678" s="23" t="s">
        <v>1032</v>
      </c>
    </row>
    <row r="679" s="1" customFormat="1">
      <c r="B679" s="45"/>
      <c r="C679" s="73"/>
      <c r="D679" s="232" t="s">
        <v>131</v>
      </c>
      <c r="E679" s="73"/>
      <c r="F679" s="233" t="s">
        <v>1033</v>
      </c>
      <c r="G679" s="73"/>
      <c r="H679" s="73"/>
      <c r="I679" s="190"/>
      <c r="J679" s="73"/>
      <c r="K679" s="73"/>
      <c r="L679" s="71"/>
      <c r="M679" s="234"/>
      <c r="N679" s="46"/>
      <c r="O679" s="46"/>
      <c r="P679" s="46"/>
      <c r="Q679" s="46"/>
      <c r="R679" s="46"/>
      <c r="S679" s="46"/>
      <c r="T679" s="94"/>
      <c r="AT679" s="23" t="s">
        <v>131</v>
      </c>
      <c r="AU679" s="23" t="s">
        <v>79</v>
      </c>
    </row>
    <row r="680" s="11" customFormat="1">
      <c r="B680" s="235"/>
      <c r="C680" s="236"/>
      <c r="D680" s="232" t="s">
        <v>133</v>
      </c>
      <c r="E680" s="237" t="s">
        <v>21</v>
      </c>
      <c r="F680" s="238" t="s">
        <v>134</v>
      </c>
      <c r="G680" s="236"/>
      <c r="H680" s="237" t="s">
        <v>21</v>
      </c>
      <c r="I680" s="239"/>
      <c r="J680" s="236"/>
      <c r="K680" s="236"/>
      <c r="L680" s="240"/>
      <c r="M680" s="241"/>
      <c r="N680" s="242"/>
      <c r="O680" s="242"/>
      <c r="P680" s="242"/>
      <c r="Q680" s="242"/>
      <c r="R680" s="242"/>
      <c r="S680" s="242"/>
      <c r="T680" s="243"/>
      <c r="AT680" s="244" t="s">
        <v>133</v>
      </c>
      <c r="AU680" s="244" t="s">
        <v>79</v>
      </c>
      <c r="AV680" s="11" t="s">
        <v>77</v>
      </c>
      <c r="AW680" s="11" t="s">
        <v>33</v>
      </c>
      <c r="AX680" s="11" t="s">
        <v>69</v>
      </c>
      <c r="AY680" s="244" t="s">
        <v>121</v>
      </c>
    </row>
    <row r="681" s="11" customFormat="1">
      <c r="B681" s="235"/>
      <c r="C681" s="236"/>
      <c r="D681" s="232" t="s">
        <v>133</v>
      </c>
      <c r="E681" s="237" t="s">
        <v>21</v>
      </c>
      <c r="F681" s="238" t="s">
        <v>134</v>
      </c>
      <c r="G681" s="236"/>
      <c r="H681" s="237" t="s">
        <v>21</v>
      </c>
      <c r="I681" s="239"/>
      <c r="J681" s="236"/>
      <c r="K681" s="236"/>
      <c r="L681" s="240"/>
      <c r="M681" s="241"/>
      <c r="N681" s="242"/>
      <c r="O681" s="242"/>
      <c r="P681" s="242"/>
      <c r="Q681" s="242"/>
      <c r="R681" s="242"/>
      <c r="S681" s="242"/>
      <c r="T681" s="243"/>
      <c r="AT681" s="244" t="s">
        <v>133</v>
      </c>
      <c r="AU681" s="244" t="s">
        <v>79</v>
      </c>
      <c r="AV681" s="11" t="s">
        <v>77</v>
      </c>
      <c r="AW681" s="11" t="s">
        <v>33</v>
      </c>
      <c r="AX681" s="11" t="s">
        <v>69</v>
      </c>
      <c r="AY681" s="244" t="s">
        <v>121</v>
      </c>
    </row>
    <row r="682" s="12" customFormat="1">
      <c r="B682" s="245"/>
      <c r="C682" s="246"/>
      <c r="D682" s="232" t="s">
        <v>133</v>
      </c>
      <c r="E682" s="247" t="s">
        <v>21</v>
      </c>
      <c r="F682" s="248" t="s">
        <v>336</v>
      </c>
      <c r="G682" s="246"/>
      <c r="H682" s="249">
        <v>35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AT682" s="255" t="s">
        <v>133</v>
      </c>
      <c r="AU682" s="255" t="s">
        <v>79</v>
      </c>
      <c r="AV682" s="12" t="s">
        <v>79</v>
      </c>
      <c r="AW682" s="12" t="s">
        <v>33</v>
      </c>
      <c r="AX682" s="12" t="s">
        <v>69</v>
      </c>
      <c r="AY682" s="255" t="s">
        <v>121</v>
      </c>
    </row>
    <row r="683" s="12" customFormat="1">
      <c r="B683" s="245"/>
      <c r="C683" s="246"/>
      <c r="D683" s="232" t="s">
        <v>133</v>
      </c>
      <c r="E683" s="247" t="s">
        <v>21</v>
      </c>
      <c r="F683" s="248" t="s">
        <v>1028</v>
      </c>
      <c r="G683" s="246"/>
      <c r="H683" s="249">
        <v>1.75</v>
      </c>
      <c r="I683" s="250"/>
      <c r="J683" s="246"/>
      <c r="K683" s="246"/>
      <c r="L683" s="251"/>
      <c r="M683" s="252"/>
      <c r="N683" s="253"/>
      <c r="O683" s="253"/>
      <c r="P683" s="253"/>
      <c r="Q683" s="253"/>
      <c r="R683" s="253"/>
      <c r="S683" s="253"/>
      <c r="T683" s="254"/>
      <c r="AT683" s="255" t="s">
        <v>133</v>
      </c>
      <c r="AU683" s="255" t="s">
        <v>79</v>
      </c>
      <c r="AV683" s="12" t="s">
        <v>79</v>
      </c>
      <c r="AW683" s="12" t="s">
        <v>33</v>
      </c>
      <c r="AX683" s="12" t="s">
        <v>69</v>
      </c>
      <c r="AY683" s="255" t="s">
        <v>121</v>
      </c>
    </row>
    <row r="684" s="13" customFormat="1">
      <c r="B684" s="256"/>
      <c r="C684" s="257"/>
      <c r="D684" s="232" t="s">
        <v>133</v>
      </c>
      <c r="E684" s="258" t="s">
        <v>21</v>
      </c>
      <c r="F684" s="259" t="s">
        <v>137</v>
      </c>
      <c r="G684" s="257"/>
      <c r="H684" s="260">
        <v>36.75</v>
      </c>
      <c r="I684" s="261"/>
      <c r="J684" s="257"/>
      <c r="K684" s="257"/>
      <c r="L684" s="262"/>
      <c r="M684" s="263"/>
      <c r="N684" s="264"/>
      <c r="O684" s="264"/>
      <c r="P684" s="264"/>
      <c r="Q684" s="264"/>
      <c r="R684" s="264"/>
      <c r="S684" s="264"/>
      <c r="T684" s="265"/>
      <c r="AT684" s="266" t="s">
        <v>133</v>
      </c>
      <c r="AU684" s="266" t="s">
        <v>79</v>
      </c>
      <c r="AV684" s="13" t="s">
        <v>129</v>
      </c>
      <c r="AW684" s="13" t="s">
        <v>33</v>
      </c>
      <c r="AX684" s="13" t="s">
        <v>77</v>
      </c>
      <c r="AY684" s="266" t="s">
        <v>121</v>
      </c>
    </row>
    <row r="685" s="1" customFormat="1" ht="22.8" customHeight="1">
      <c r="B685" s="45"/>
      <c r="C685" s="220" t="s">
        <v>1034</v>
      </c>
      <c r="D685" s="220" t="s">
        <v>124</v>
      </c>
      <c r="E685" s="221" t="s">
        <v>1035</v>
      </c>
      <c r="F685" s="222" t="s">
        <v>1025</v>
      </c>
      <c r="G685" s="223" t="s">
        <v>238</v>
      </c>
      <c r="H685" s="224">
        <v>241.28999999999999</v>
      </c>
      <c r="I685" s="225"/>
      <c r="J685" s="226">
        <f>ROUND(I685*H685,2)</f>
        <v>0</v>
      </c>
      <c r="K685" s="222" t="s">
        <v>21</v>
      </c>
      <c r="L685" s="71"/>
      <c r="M685" s="227" t="s">
        <v>21</v>
      </c>
      <c r="N685" s="228" t="s">
        <v>40</v>
      </c>
      <c r="O685" s="46"/>
      <c r="P685" s="229">
        <f>O685*H685</f>
        <v>0</v>
      </c>
      <c r="Q685" s="229">
        <v>0.00059999999999999995</v>
      </c>
      <c r="R685" s="229">
        <f>Q685*H685</f>
        <v>0.14477399999999999</v>
      </c>
      <c r="S685" s="229">
        <v>0</v>
      </c>
      <c r="T685" s="230">
        <f>S685*H685</f>
        <v>0</v>
      </c>
      <c r="AR685" s="23" t="s">
        <v>129</v>
      </c>
      <c r="AT685" s="23" t="s">
        <v>124</v>
      </c>
      <c r="AU685" s="23" t="s">
        <v>79</v>
      </c>
      <c r="AY685" s="23" t="s">
        <v>121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23" t="s">
        <v>77</v>
      </c>
      <c r="BK685" s="231">
        <f>ROUND(I685*H685,2)</f>
        <v>0</v>
      </c>
      <c r="BL685" s="23" t="s">
        <v>129</v>
      </c>
      <c r="BM685" s="23" t="s">
        <v>1036</v>
      </c>
    </row>
    <row r="686" s="1" customFormat="1">
      <c r="B686" s="45"/>
      <c r="C686" s="73"/>
      <c r="D686" s="232" t="s">
        <v>131</v>
      </c>
      <c r="E686" s="73"/>
      <c r="F686" s="233" t="s">
        <v>1027</v>
      </c>
      <c r="G686" s="73"/>
      <c r="H686" s="73"/>
      <c r="I686" s="190"/>
      <c r="J686" s="73"/>
      <c r="K686" s="73"/>
      <c r="L686" s="71"/>
      <c r="M686" s="234"/>
      <c r="N686" s="46"/>
      <c r="O686" s="46"/>
      <c r="P686" s="46"/>
      <c r="Q686" s="46"/>
      <c r="R686" s="46"/>
      <c r="S686" s="46"/>
      <c r="T686" s="94"/>
      <c r="AT686" s="23" t="s">
        <v>131</v>
      </c>
      <c r="AU686" s="23" t="s">
        <v>79</v>
      </c>
    </row>
    <row r="687" s="11" customFormat="1">
      <c r="B687" s="235"/>
      <c r="C687" s="236"/>
      <c r="D687" s="232" t="s">
        <v>133</v>
      </c>
      <c r="E687" s="237" t="s">
        <v>21</v>
      </c>
      <c r="F687" s="238" t="s">
        <v>134</v>
      </c>
      <c r="G687" s="236"/>
      <c r="H687" s="237" t="s">
        <v>21</v>
      </c>
      <c r="I687" s="239"/>
      <c r="J687" s="236"/>
      <c r="K687" s="236"/>
      <c r="L687" s="240"/>
      <c r="M687" s="241"/>
      <c r="N687" s="242"/>
      <c r="O687" s="242"/>
      <c r="P687" s="242"/>
      <c r="Q687" s="242"/>
      <c r="R687" s="242"/>
      <c r="S687" s="242"/>
      <c r="T687" s="243"/>
      <c r="AT687" s="244" t="s">
        <v>133</v>
      </c>
      <c r="AU687" s="244" t="s">
        <v>79</v>
      </c>
      <c r="AV687" s="11" t="s">
        <v>77</v>
      </c>
      <c r="AW687" s="11" t="s">
        <v>33</v>
      </c>
      <c r="AX687" s="11" t="s">
        <v>69</v>
      </c>
      <c r="AY687" s="244" t="s">
        <v>121</v>
      </c>
    </row>
    <row r="688" s="11" customFormat="1">
      <c r="B688" s="235"/>
      <c r="C688" s="236"/>
      <c r="D688" s="232" t="s">
        <v>133</v>
      </c>
      <c r="E688" s="237" t="s">
        <v>21</v>
      </c>
      <c r="F688" s="238" t="s">
        <v>1037</v>
      </c>
      <c r="G688" s="236"/>
      <c r="H688" s="237" t="s">
        <v>21</v>
      </c>
      <c r="I688" s="239"/>
      <c r="J688" s="236"/>
      <c r="K688" s="236"/>
      <c r="L688" s="240"/>
      <c r="M688" s="241"/>
      <c r="N688" s="242"/>
      <c r="O688" s="242"/>
      <c r="P688" s="242"/>
      <c r="Q688" s="242"/>
      <c r="R688" s="242"/>
      <c r="S688" s="242"/>
      <c r="T688" s="243"/>
      <c r="AT688" s="244" t="s">
        <v>133</v>
      </c>
      <c r="AU688" s="244" t="s">
        <v>79</v>
      </c>
      <c r="AV688" s="11" t="s">
        <v>77</v>
      </c>
      <c r="AW688" s="11" t="s">
        <v>33</v>
      </c>
      <c r="AX688" s="11" t="s">
        <v>69</v>
      </c>
      <c r="AY688" s="244" t="s">
        <v>121</v>
      </c>
    </row>
    <row r="689" s="12" customFormat="1">
      <c r="B689" s="245"/>
      <c r="C689" s="246"/>
      <c r="D689" s="232" t="s">
        <v>133</v>
      </c>
      <c r="E689" s="247" t="s">
        <v>21</v>
      </c>
      <c r="F689" s="248" t="s">
        <v>1038</v>
      </c>
      <c r="G689" s="246"/>
      <c r="H689" s="249">
        <v>229.80000000000001</v>
      </c>
      <c r="I689" s="250"/>
      <c r="J689" s="246"/>
      <c r="K689" s="246"/>
      <c r="L689" s="251"/>
      <c r="M689" s="252"/>
      <c r="N689" s="253"/>
      <c r="O689" s="253"/>
      <c r="P689" s="253"/>
      <c r="Q689" s="253"/>
      <c r="R689" s="253"/>
      <c r="S689" s="253"/>
      <c r="T689" s="254"/>
      <c r="AT689" s="255" t="s">
        <v>133</v>
      </c>
      <c r="AU689" s="255" t="s">
        <v>79</v>
      </c>
      <c r="AV689" s="12" t="s">
        <v>79</v>
      </c>
      <c r="AW689" s="12" t="s">
        <v>33</v>
      </c>
      <c r="AX689" s="12" t="s">
        <v>69</v>
      </c>
      <c r="AY689" s="255" t="s">
        <v>121</v>
      </c>
    </row>
    <row r="690" s="12" customFormat="1">
      <c r="B690" s="245"/>
      <c r="C690" s="246"/>
      <c r="D690" s="232" t="s">
        <v>133</v>
      </c>
      <c r="E690" s="247" t="s">
        <v>21</v>
      </c>
      <c r="F690" s="248" t="s">
        <v>1039</v>
      </c>
      <c r="G690" s="246"/>
      <c r="H690" s="249">
        <v>11.49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AT690" s="255" t="s">
        <v>133</v>
      </c>
      <c r="AU690" s="255" t="s">
        <v>79</v>
      </c>
      <c r="AV690" s="12" t="s">
        <v>79</v>
      </c>
      <c r="AW690" s="12" t="s">
        <v>33</v>
      </c>
      <c r="AX690" s="12" t="s">
        <v>69</v>
      </c>
      <c r="AY690" s="255" t="s">
        <v>121</v>
      </c>
    </row>
    <row r="691" s="13" customFormat="1">
      <c r="B691" s="256"/>
      <c r="C691" s="257"/>
      <c r="D691" s="232" t="s">
        <v>133</v>
      </c>
      <c r="E691" s="258" t="s">
        <v>21</v>
      </c>
      <c r="F691" s="259" t="s">
        <v>137</v>
      </c>
      <c r="G691" s="257"/>
      <c r="H691" s="260">
        <v>241.28999999999999</v>
      </c>
      <c r="I691" s="261"/>
      <c r="J691" s="257"/>
      <c r="K691" s="257"/>
      <c r="L691" s="262"/>
      <c r="M691" s="263"/>
      <c r="N691" s="264"/>
      <c r="O691" s="264"/>
      <c r="P691" s="264"/>
      <c r="Q691" s="264"/>
      <c r="R691" s="264"/>
      <c r="S691" s="264"/>
      <c r="T691" s="265"/>
      <c r="AT691" s="266" t="s">
        <v>133</v>
      </c>
      <c r="AU691" s="266" t="s">
        <v>79</v>
      </c>
      <c r="AV691" s="13" t="s">
        <v>129</v>
      </c>
      <c r="AW691" s="13" t="s">
        <v>33</v>
      </c>
      <c r="AX691" s="13" t="s">
        <v>77</v>
      </c>
      <c r="AY691" s="266" t="s">
        <v>121</v>
      </c>
    </row>
    <row r="692" s="1" customFormat="1" ht="22.8" customHeight="1">
      <c r="B692" s="45"/>
      <c r="C692" s="220" t="s">
        <v>1040</v>
      </c>
      <c r="D692" s="220" t="s">
        <v>124</v>
      </c>
      <c r="E692" s="221" t="s">
        <v>1041</v>
      </c>
      <c r="F692" s="222" t="s">
        <v>1031</v>
      </c>
      <c r="G692" s="223" t="s">
        <v>238</v>
      </c>
      <c r="H692" s="224">
        <v>241.28999999999999</v>
      </c>
      <c r="I692" s="225"/>
      <c r="J692" s="226">
        <f>ROUND(I692*H692,2)</f>
        <v>0</v>
      </c>
      <c r="K692" s="222" t="s">
        <v>21</v>
      </c>
      <c r="L692" s="71"/>
      <c r="M692" s="227" t="s">
        <v>21</v>
      </c>
      <c r="N692" s="228" t="s">
        <v>40</v>
      </c>
      <c r="O692" s="46"/>
      <c r="P692" s="229">
        <f>O692*H692</f>
        <v>0</v>
      </c>
      <c r="Q692" s="229">
        <v>0.0016000000000000001</v>
      </c>
      <c r="R692" s="229">
        <f>Q692*H692</f>
        <v>0.38606400000000002</v>
      </c>
      <c r="S692" s="229">
        <v>0</v>
      </c>
      <c r="T692" s="230">
        <f>S692*H692</f>
        <v>0</v>
      </c>
      <c r="AR692" s="23" t="s">
        <v>129</v>
      </c>
      <c r="AT692" s="23" t="s">
        <v>124</v>
      </c>
      <c r="AU692" s="23" t="s">
        <v>79</v>
      </c>
      <c r="AY692" s="23" t="s">
        <v>121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23" t="s">
        <v>77</v>
      </c>
      <c r="BK692" s="231">
        <f>ROUND(I692*H692,2)</f>
        <v>0</v>
      </c>
      <c r="BL692" s="23" t="s">
        <v>129</v>
      </c>
      <c r="BM692" s="23" t="s">
        <v>1042</v>
      </c>
    </row>
    <row r="693" s="1" customFormat="1">
      <c r="B693" s="45"/>
      <c r="C693" s="73"/>
      <c r="D693" s="232" t="s">
        <v>131</v>
      </c>
      <c r="E693" s="73"/>
      <c r="F693" s="233" t="s">
        <v>1033</v>
      </c>
      <c r="G693" s="73"/>
      <c r="H693" s="73"/>
      <c r="I693" s="190"/>
      <c r="J693" s="73"/>
      <c r="K693" s="73"/>
      <c r="L693" s="71"/>
      <c r="M693" s="234"/>
      <c r="N693" s="46"/>
      <c r="O693" s="46"/>
      <c r="P693" s="46"/>
      <c r="Q693" s="46"/>
      <c r="R693" s="46"/>
      <c r="S693" s="46"/>
      <c r="T693" s="94"/>
      <c r="AT693" s="23" t="s">
        <v>131</v>
      </c>
      <c r="AU693" s="23" t="s">
        <v>79</v>
      </c>
    </row>
    <row r="694" s="11" customFormat="1">
      <c r="B694" s="235"/>
      <c r="C694" s="236"/>
      <c r="D694" s="232" t="s">
        <v>133</v>
      </c>
      <c r="E694" s="237" t="s">
        <v>21</v>
      </c>
      <c r="F694" s="238" t="s">
        <v>134</v>
      </c>
      <c r="G694" s="236"/>
      <c r="H694" s="237" t="s">
        <v>21</v>
      </c>
      <c r="I694" s="239"/>
      <c r="J694" s="236"/>
      <c r="K694" s="236"/>
      <c r="L694" s="240"/>
      <c r="M694" s="241"/>
      <c r="N694" s="242"/>
      <c r="O694" s="242"/>
      <c r="P694" s="242"/>
      <c r="Q694" s="242"/>
      <c r="R694" s="242"/>
      <c r="S694" s="242"/>
      <c r="T694" s="243"/>
      <c r="AT694" s="244" t="s">
        <v>133</v>
      </c>
      <c r="AU694" s="244" t="s">
        <v>79</v>
      </c>
      <c r="AV694" s="11" t="s">
        <v>77</v>
      </c>
      <c r="AW694" s="11" t="s">
        <v>33</v>
      </c>
      <c r="AX694" s="11" t="s">
        <v>69</v>
      </c>
      <c r="AY694" s="244" t="s">
        <v>121</v>
      </c>
    </row>
    <row r="695" s="11" customFormat="1">
      <c r="B695" s="235"/>
      <c r="C695" s="236"/>
      <c r="D695" s="232" t="s">
        <v>133</v>
      </c>
      <c r="E695" s="237" t="s">
        <v>21</v>
      </c>
      <c r="F695" s="238" t="s">
        <v>1037</v>
      </c>
      <c r="G695" s="236"/>
      <c r="H695" s="237" t="s">
        <v>21</v>
      </c>
      <c r="I695" s="239"/>
      <c r="J695" s="236"/>
      <c r="K695" s="236"/>
      <c r="L695" s="240"/>
      <c r="M695" s="241"/>
      <c r="N695" s="242"/>
      <c r="O695" s="242"/>
      <c r="P695" s="242"/>
      <c r="Q695" s="242"/>
      <c r="R695" s="242"/>
      <c r="S695" s="242"/>
      <c r="T695" s="243"/>
      <c r="AT695" s="244" t="s">
        <v>133</v>
      </c>
      <c r="AU695" s="244" t="s">
        <v>79</v>
      </c>
      <c r="AV695" s="11" t="s">
        <v>77</v>
      </c>
      <c r="AW695" s="11" t="s">
        <v>33</v>
      </c>
      <c r="AX695" s="11" t="s">
        <v>69</v>
      </c>
      <c r="AY695" s="244" t="s">
        <v>121</v>
      </c>
    </row>
    <row r="696" s="12" customFormat="1">
      <c r="B696" s="245"/>
      <c r="C696" s="246"/>
      <c r="D696" s="232" t="s">
        <v>133</v>
      </c>
      <c r="E696" s="247" t="s">
        <v>21</v>
      </c>
      <c r="F696" s="248" t="s">
        <v>1038</v>
      </c>
      <c r="G696" s="246"/>
      <c r="H696" s="249">
        <v>229.80000000000001</v>
      </c>
      <c r="I696" s="250"/>
      <c r="J696" s="246"/>
      <c r="K696" s="246"/>
      <c r="L696" s="251"/>
      <c r="M696" s="252"/>
      <c r="N696" s="253"/>
      <c r="O696" s="253"/>
      <c r="P696" s="253"/>
      <c r="Q696" s="253"/>
      <c r="R696" s="253"/>
      <c r="S696" s="253"/>
      <c r="T696" s="254"/>
      <c r="AT696" s="255" t="s">
        <v>133</v>
      </c>
      <c r="AU696" s="255" t="s">
        <v>79</v>
      </c>
      <c r="AV696" s="12" t="s">
        <v>79</v>
      </c>
      <c r="AW696" s="12" t="s">
        <v>33</v>
      </c>
      <c r="AX696" s="12" t="s">
        <v>69</v>
      </c>
      <c r="AY696" s="255" t="s">
        <v>121</v>
      </c>
    </row>
    <row r="697" s="12" customFormat="1">
      <c r="B697" s="245"/>
      <c r="C697" s="246"/>
      <c r="D697" s="232" t="s">
        <v>133</v>
      </c>
      <c r="E697" s="247" t="s">
        <v>21</v>
      </c>
      <c r="F697" s="248" t="s">
        <v>1039</v>
      </c>
      <c r="G697" s="246"/>
      <c r="H697" s="249">
        <v>11.49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AT697" s="255" t="s">
        <v>133</v>
      </c>
      <c r="AU697" s="255" t="s">
        <v>79</v>
      </c>
      <c r="AV697" s="12" t="s">
        <v>79</v>
      </c>
      <c r="AW697" s="12" t="s">
        <v>33</v>
      </c>
      <c r="AX697" s="12" t="s">
        <v>69</v>
      </c>
      <c r="AY697" s="255" t="s">
        <v>121</v>
      </c>
    </row>
    <row r="698" s="13" customFormat="1">
      <c r="B698" s="256"/>
      <c r="C698" s="257"/>
      <c r="D698" s="232" t="s">
        <v>133</v>
      </c>
      <c r="E698" s="258" t="s">
        <v>21</v>
      </c>
      <c r="F698" s="259" t="s">
        <v>137</v>
      </c>
      <c r="G698" s="257"/>
      <c r="H698" s="260">
        <v>241.28999999999999</v>
      </c>
      <c r="I698" s="261"/>
      <c r="J698" s="257"/>
      <c r="K698" s="257"/>
      <c r="L698" s="262"/>
      <c r="M698" s="263"/>
      <c r="N698" s="264"/>
      <c r="O698" s="264"/>
      <c r="P698" s="264"/>
      <c r="Q698" s="264"/>
      <c r="R698" s="264"/>
      <c r="S698" s="264"/>
      <c r="T698" s="265"/>
      <c r="AT698" s="266" t="s">
        <v>133</v>
      </c>
      <c r="AU698" s="266" t="s">
        <v>79</v>
      </c>
      <c r="AV698" s="13" t="s">
        <v>129</v>
      </c>
      <c r="AW698" s="13" t="s">
        <v>33</v>
      </c>
      <c r="AX698" s="13" t="s">
        <v>77</v>
      </c>
      <c r="AY698" s="266" t="s">
        <v>121</v>
      </c>
    </row>
    <row r="699" s="1" customFormat="1" ht="22.8" customHeight="1">
      <c r="B699" s="45"/>
      <c r="C699" s="220" t="s">
        <v>1043</v>
      </c>
      <c r="D699" s="220" t="s">
        <v>124</v>
      </c>
      <c r="E699" s="221" t="s">
        <v>1044</v>
      </c>
      <c r="F699" s="222" t="s">
        <v>1045</v>
      </c>
      <c r="G699" s="223" t="s">
        <v>223</v>
      </c>
      <c r="H699" s="224">
        <v>27.824999999999999</v>
      </c>
      <c r="I699" s="225"/>
      <c r="J699" s="226">
        <f>ROUND(I699*H699,2)</f>
        <v>0</v>
      </c>
      <c r="K699" s="222" t="s">
        <v>128</v>
      </c>
      <c r="L699" s="71"/>
      <c r="M699" s="227" t="s">
        <v>21</v>
      </c>
      <c r="N699" s="228" t="s">
        <v>40</v>
      </c>
      <c r="O699" s="46"/>
      <c r="P699" s="229">
        <f>O699*H699</f>
        <v>0</v>
      </c>
      <c r="Q699" s="229">
        <v>3.0000000000000001E-05</v>
      </c>
      <c r="R699" s="229">
        <f>Q699*H699</f>
        <v>0.00083474999999999999</v>
      </c>
      <c r="S699" s="229">
        <v>0</v>
      </c>
      <c r="T699" s="230">
        <f>S699*H699</f>
        <v>0</v>
      </c>
      <c r="AR699" s="23" t="s">
        <v>129</v>
      </c>
      <c r="AT699" s="23" t="s">
        <v>124</v>
      </c>
      <c r="AU699" s="23" t="s">
        <v>79</v>
      </c>
      <c r="AY699" s="23" t="s">
        <v>121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23" t="s">
        <v>77</v>
      </c>
      <c r="BK699" s="231">
        <f>ROUND(I699*H699,2)</f>
        <v>0</v>
      </c>
      <c r="BL699" s="23" t="s">
        <v>129</v>
      </c>
      <c r="BM699" s="23" t="s">
        <v>1046</v>
      </c>
    </row>
    <row r="700" s="1" customFormat="1">
      <c r="B700" s="45"/>
      <c r="C700" s="73"/>
      <c r="D700" s="232" t="s">
        <v>131</v>
      </c>
      <c r="E700" s="73"/>
      <c r="F700" s="233" t="s">
        <v>1047</v>
      </c>
      <c r="G700" s="73"/>
      <c r="H700" s="73"/>
      <c r="I700" s="190"/>
      <c r="J700" s="73"/>
      <c r="K700" s="73"/>
      <c r="L700" s="71"/>
      <c r="M700" s="234"/>
      <c r="N700" s="46"/>
      <c r="O700" s="46"/>
      <c r="P700" s="46"/>
      <c r="Q700" s="46"/>
      <c r="R700" s="46"/>
      <c r="S700" s="46"/>
      <c r="T700" s="94"/>
      <c r="AT700" s="23" t="s">
        <v>131</v>
      </c>
      <c r="AU700" s="23" t="s">
        <v>79</v>
      </c>
    </row>
    <row r="701" s="11" customFormat="1">
      <c r="B701" s="235"/>
      <c r="C701" s="236"/>
      <c r="D701" s="232" t="s">
        <v>133</v>
      </c>
      <c r="E701" s="237" t="s">
        <v>21</v>
      </c>
      <c r="F701" s="238" t="s">
        <v>134</v>
      </c>
      <c r="G701" s="236"/>
      <c r="H701" s="237" t="s">
        <v>21</v>
      </c>
      <c r="I701" s="239"/>
      <c r="J701" s="236"/>
      <c r="K701" s="236"/>
      <c r="L701" s="240"/>
      <c r="M701" s="241"/>
      <c r="N701" s="242"/>
      <c r="O701" s="242"/>
      <c r="P701" s="242"/>
      <c r="Q701" s="242"/>
      <c r="R701" s="242"/>
      <c r="S701" s="242"/>
      <c r="T701" s="243"/>
      <c r="AT701" s="244" t="s">
        <v>133</v>
      </c>
      <c r="AU701" s="244" t="s">
        <v>79</v>
      </c>
      <c r="AV701" s="11" t="s">
        <v>77</v>
      </c>
      <c r="AW701" s="11" t="s">
        <v>33</v>
      </c>
      <c r="AX701" s="11" t="s">
        <v>69</v>
      </c>
      <c r="AY701" s="244" t="s">
        <v>121</v>
      </c>
    </row>
    <row r="702" s="12" customFormat="1">
      <c r="B702" s="245"/>
      <c r="C702" s="246"/>
      <c r="D702" s="232" t="s">
        <v>133</v>
      </c>
      <c r="E702" s="247" t="s">
        <v>21</v>
      </c>
      <c r="F702" s="248" t="s">
        <v>1048</v>
      </c>
      <c r="G702" s="246"/>
      <c r="H702" s="249">
        <v>26.5</v>
      </c>
      <c r="I702" s="250"/>
      <c r="J702" s="246"/>
      <c r="K702" s="246"/>
      <c r="L702" s="251"/>
      <c r="M702" s="252"/>
      <c r="N702" s="253"/>
      <c r="O702" s="253"/>
      <c r="P702" s="253"/>
      <c r="Q702" s="253"/>
      <c r="R702" s="253"/>
      <c r="S702" s="253"/>
      <c r="T702" s="254"/>
      <c r="AT702" s="255" t="s">
        <v>133</v>
      </c>
      <c r="AU702" s="255" t="s">
        <v>79</v>
      </c>
      <c r="AV702" s="12" t="s">
        <v>79</v>
      </c>
      <c r="AW702" s="12" t="s">
        <v>33</v>
      </c>
      <c r="AX702" s="12" t="s">
        <v>69</v>
      </c>
      <c r="AY702" s="255" t="s">
        <v>121</v>
      </c>
    </row>
    <row r="703" s="12" customFormat="1">
      <c r="B703" s="245"/>
      <c r="C703" s="246"/>
      <c r="D703" s="232" t="s">
        <v>133</v>
      </c>
      <c r="E703" s="247" t="s">
        <v>21</v>
      </c>
      <c r="F703" s="248" t="s">
        <v>1049</v>
      </c>
      <c r="G703" s="246"/>
      <c r="H703" s="249">
        <v>1.325</v>
      </c>
      <c r="I703" s="250"/>
      <c r="J703" s="246"/>
      <c r="K703" s="246"/>
      <c r="L703" s="251"/>
      <c r="M703" s="252"/>
      <c r="N703" s="253"/>
      <c r="O703" s="253"/>
      <c r="P703" s="253"/>
      <c r="Q703" s="253"/>
      <c r="R703" s="253"/>
      <c r="S703" s="253"/>
      <c r="T703" s="254"/>
      <c r="AT703" s="255" t="s">
        <v>133</v>
      </c>
      <c r="AU703" s="255" t="s">
        <v>79</v>
      </c>
      <c r="AV703" s="12" t="s">
        <v>79</v>
      </c>
      <c r="AW703" s="12" t="s">
        <v>33</v>
      </c>
      <c r="AX703" s="12" t="s">
        <v>69</v>
      </c>
      <c r="AY703" s="255" t="s">
        <v>121</v>
      </c>
    </row>
    <row r="704" s="13" customFormat="1">
      <c r="B704" s="256"/>
      <c r="C704" s="257"/>
      <c r="D704" s="232" t="s">
        <v>133</v>
      </c>
      <c r="E704" s="258" t="s">
        <v>21</v>
      </c>
      <c r="F704" s="259" t="s">
        <v>137</v>
      </c>
      <c r="G704" s="257"/>
      <c r="H704" s="260">
        <v>27.824999999999999</v>
      </c>
      <c r="I704" s="261"/>
      <c r="J704" s="257"/>
      <c r="K704" s="257"/>
      <c r="L704" s="262"/>
      <c r="M704" s="263"/>
      <c r="N704" s="264"/>
      <c r="O704" s="264"/>
      <c r="P704" s="264"/>
      <c r="Q704" s="264"/>
      <c r="R704" s="264"/>
      <c r="S704" s="264"/>
      <c r="T704" s="265"/>
      <c r="AT704" s="266" t="s">
        <v>133</v>
      </c>
      <c r="AU704" s="266" t="s">
        <v>79</v>
      </c>
      <c r="AV704" s="13" t="s">
        <v>129</v>
      </c>
      <c r="AW704" s="13" t="s">
        <v>33</v>
      </c>
      <c r="AX704" s="13" t="s">
        <v>77</v>
      </c>
      <c r="AY704" s="266" t="s">
        <v>121</v>
      </c>
    </row>
    <row r="705" s="1" customFormat="1" ht="22.8" customHeight="1">
      <c r="B705" s="45"/>
      <c r="C705" s="220" t="s">
        <v>1050</v>
      </c>
      <c r="D705" s="220" t="s">
        <v>124</v>
      </c>
      <c r="E705" s="221" t="s">
        <v>1051</v>
      </c>
      <c r="F705" s="222" t="s">
        <v>1052</v>
      </c>
      <c r="G705" s="223" t="s">
        <v>223</v>
      </c>
      <c r="H705" s="224">
        <v>27.824999999999999</v>
      </c>
      <c r="I705" s="225"/>
      <c r="J705" s="226">
        <f>ROUND(I705*H705,2)</f>
        <v>0</v>
      </c>
      <c r="K705" s="222" t="s">
        <v>128</v>
      </c>
      <c r="L705" s="71"/>
      <c r="M705" s="227" t="s">
        <v>21</v>
      </c>
      <c r="N705" s="228" t="s">
        <v>40</v>
      </c>
      <c r="O705" s="46"/>
      <c r="P705" s="229">
        <f>O705*H705</f>
        <v>0</v>
      </c>
      <c r="Q705" s="229">
        <v>6.9999999999999994E-05</v>
      </c>
      <c r="R705" s="229">
        <f>Q705*H705</f>
        <v>0.0019477499999999998</v>
      </c>
      <c r="S705" s="229">
        <v>0</v>
      </c>
      <c r="T705" s="230">
        <f>S705*H705</f>
        <v>0</v>
      </c>
      <c r="AR705" s="23" t="s">
        <v>129</v>
      </c>
      <c r="AT705" s="23" t="s">
        <v>124</v>
      </c>
      <c r="AU705" s="23" t="s">
        <v>79</v>
      </c>
      <c r="AY705" s="23" t="s">
        <v>121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23" t="s">
        <v>77</v>
      </c>
      <c r="BK705" s="231">
        <f>ROUND(I705*H705,2)</f>
        <v>0</v>
      </c>
      <c r="BL705" s="23" t="s">
        <v>129</v>
      </c>
      <c r="BM705" s="23" t="s">
        <v>1053</v>
      </c>
    </row>
    <row r="706" s="1" customFormat="1">
      <c r="B706" s="45"/>
      <c r="C706" s="73"/>
      <c r="D706" s="232" t="s">
        <v>131</v>
      </c>
      <c r="E706" s="73"/>
      <c r="F706" s="233" t="s">
        <v>1054</v>
      </c>
      <c r="G706" s="73"/>
      <c r="H706" s="73"/>
      <c r="I706" s="190"/>
      <c r="J706" s="73"/>
      <c r="K706" s="73"/>
      <c r="L706" s="71"/>
      <c r="M706" s="234"/>
      <c r="N706" s="46"/>
      <c r="O706" s="46"/>
      <c r="P706" s="46"/>
      <c r="Q706" s="46"/>
      <c r="R706" s="46"/>
      <c r="S706" s="46"/>
      <c r="T706" s="94"/>
      <c r="AT706" s="23" t="s">
        <v>131</v>
      </c>
      <c r="AU706" s="23" t="s">
        <v>79</v>
      </c>
    </row>
    <row r="707" s="11" customFormat="1">
      <c r="B707" s="235"/>
      <c r="C707" s="236"/>
      <c r="D707" s="232" t="s">
        <v>133</v>
      </c>
      <c r="E707" s="237" t="s">
        <v>21</v>
      </c>
      <c r="F707" s="238" t="s">
        <v>134</v>
      </c>
      <c r="G707" s="236"/>
      <c r="H707" s="237" t="s">
        <v>21</v>
      </c>
      <c r="I707" s="239"/>
      <c r="J707" s="236"/>
      <c r="K707" s="236"/>
      <c r="L707" s="240"/>
      <c r="M707" s="241"/>
      <c r="N707" s="242"/>
      <c r="O707" s="242"/>
      <c r="P707" s="242"/>
      <c r="Q707" s="242"/>
      <c r="R707" s="242"/>
      <c r="S707" s="242"/>
      <c r="T707" s="243"/>
      <c r="AT707" s="244" t="s">
        <v>133</v>
      </c>
      <c r="AU707" s="244" t="s">
        <v>79</v>
      </c>
      <c r="AV707" s="11" t="s">
        <v>77</v>
      </c>
      <c r="AW707" s="11" t="s">
        <v>33</v>
      </c>
      <c r="AX707" s="11" t="s">
        <v>69</v>
      </c>
      <c r="AY707" s="244" t="s">
        <v>121</v>
      </c>
    </row>
    <row r="708" s="12" customFormat="1">
      <c r="B708" s="245"/>
      <c r="C708" s="246"/>
      <c r="D708" s="232" t="s">
        <v>133</v>
      </c>
      <c r="E708" s="247" t="s">
        <v>21</v>
      </c>
      <c r="F708" s="248" t="s">
        <v>1048</v>
      </c>
      <c r="G708" s="246"/>
      <c r="H708" s="249">
        <v>26.5</v>
      </c>
      <c r="I708" s="250"/>
      <c r="J708" s="246"/>
      <c r="K708" s="246"/>
      <c r="L708" s="251"/>
      <c r="M708" s="252"/>
      <c r="N708" s="253"/>
      <c r="O708" s="253"/>
      <c r="P708" s="253"/>
      <c r="Q708" s="253"/>
      <c r="R708" s="253"/>
      <c r="S708" s="253"/>
      <c r="T708" s="254"/>
      <c r="AT708" s="255" t="s">
        <v>133</v>
      </c>
      <c r="AU708" s="255" t="s">
        <v>79</v>
      </c>
      <c r="AV708" s="12" t="s">
        <v>79</v>
      </c>
      <c r="AW708" s="12" t="s">
        <v>33</v>
      </c>
      <c r="AX708" s="12" t="s">
        <v>69</v>
      </c>
      <c r="AY708" s="255" t="s">
        <v>121</v>
      </c>
    </row>
    <row r="709" s="12" customFormat="1">
      <c r="B709" s="245"/>
      <c r="C709" s="246"/>
      <c r="D709" s="232" t="s">
        <v>133</v>
      </c>
      <c r="E709" s="247" t="s">
        <v>21</v>
      </c>
      <c r="F709" s="248" t="s">
        <v>1049</v>
      </c>
      <c r="G709" s="246"/>
      <c r="H709" s="249">
        <v>1.325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AT709" s="255" t="s">
        <v>133</v>
      </c>
      <c r="AU709" s="255" t="s">
        <v>79</v>
      </c>
      <c r="AV709" s="12" t="s">
        <v>79</v>
      </c>
      <c r="AW709" s="12" t="s">
        <v>33</v>
      </c>
      <c r="AX709" s="12" t="s">
        <v>69</v>
      </c>
      <c r="AY709" s="255" t="s">
        <v>121</v>
      </c>
    </row>
    <row r="710" s="13" customFormat="1">
      <c r="B710" s="256"/>
      <c r="C710" s="257"/>
      <c r="D710" s="232" t="s">
        <v>133</v>
      </c>
      <c r="E710" s="258" t="s">
        <v>21</v>
      </c>
      <c r="F710" s="259" t="s">
        <v>137</v>
      </c>
      <c r="G710" s="257"/>
      <c r="H710" s="260">
        <v>27.824999999999999</v>
      </c>
      <c r="I710" s="261"/>
      <c r="J710" s="257"/>
      <c r="K710" s="257"/>
      <c r="L710" s="262"/>
      <c r="M710" s="263"/>
      <c r="N710" s="264"/>
      <c r="O710" s="264"/>
      <c r="P710" s="264"/>
      <c r="Q710" s="264"/>
      <c r="R710" s="264"/>
      <c r="S710" s="264"/>
      <c r="T710" s="265"/>
      <c r="AT710" s="266" t="s">
        <v>133</v>
      </c>
      <c r="AU710" s="266" t="s">
        <v>79</v>
      </c>
      <c r="AV710" s="13" t="s">
        <v>129</v>
      </c>
      <c r="AW710" s="13" t="s">
        <v>33</v>
      </c>
      <c r="AX710" s="13" t="s">
        <v>77</v>
      </c>
      <c r="AY710" s="266" t="s">
        <v>121</v>
      </c>
    </row>
    <row r="711" s="1" customFormat="1" ht="14.4" customHeight="1">
      <c r="B711" s="45"/>
      <c r="C711" s="220" t="s">
        <v>1055</v>
      </c>
      <c r="D711" s="220" t="s">
        <v>124</v>
      </c>
      <c r="E711" s="221" t="s">
        <v>1056</v>
      </c>
      <c r="F711" s="222" t="s">
        <v>1057</v>
      </c>
      <c r="G711" s="223" t="s">
        <v>223</v>
      </c>
      <c r="H711" s="224">
        <v>27.824999999999999</v>
      </c>
      <c r="I711" s="225"/>
      <c r="J711" s="226">
        <f>ROUND(I711*H711,2)</f>
        <v>0</v>
      </c>
      <c r="K711" s="222" t="s">
        <v>128</v>
      </c>
      <c r="L711" s="71"/>
      <c r="M711" s="227" t="s">
        <v>21</v>
      </c>
      <c r="N711" s="228" t="s">
        <v>40</v>
      </c>
      <c r="O711" s="46"/>
      <c r="P711" s="229">
        <f>O711*H711</f>
        <v>0</v>
      </c>
      <c r="Q711" s="229">
        <v>0</v>
      </c>
      <c r="R711" s="229">
        <f>Q711*H711</f>
        <v>0</v>
      </c>
      <c r="S711" s="229">
        <v>0</v>
      </c>
      <c r="T711" s="230">
        <f>S711*H711</f>
        <v>0</v>
      </c>
      <c r="AR711" s="23" t="s">
        <v>129</v>
      </c>
      <c r="AT711" s="23" t="s">
        <v>124</v>
      </c>
      <c r="AU711" s="23" t="s">
        <v>79</v>
      </c>
      <c r="AY711" s="23" t="s">
        <v>121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23" t="s">
        <v>77</v>
      </c>
      <c r="BK711" s="231">
        <f>ROUND(I711*H711,2)</f>
        <v>0</v>
      </c>
      <c r="BL711" s="23" t="s">
        <v>129</v>
      </c>
      <c r="BM711" s="23" t="s">
        <v>1058</v>
      </c>
    </row>
    <row r="712" s="1" customFormat="1">
      <c r="B712" s="45"/>
      <c r="C712" s="73"/>
      <c r="D712" s="232" t="s">
        <v>131</v>
      </c>
      <c r="E712" s="73"/>
      <c r="F712" s="233" t="s">
        <v>1059</v>
      </c>
      <c r="G712" s="73"/>
      <c r="H712" s="73"/>
      <c r="I712" s="190"/>
      <c r="J712" s="73"/>
      <c r="K712" s="73"/>
      <c r="L712" s="71"/>
      <c r="M712" s="234"/>
      <c r="N712" s="46"/>
      <c r="O712" s="46"/>
      <c r="P712" s="46"/>
      <c r="Q712" s="46"/>
      <c r="R712" s="46"/>
      <c r="S712" s="46"/>
      <c r="T712" s="94"/>
      <c r="AT712" s="23" t="s">
        <v>131</v>
      </c>
      <c r="AU712" s="23" t="s">
        <v>79</v>
      </c>
    </row>
    <row r="713" s="11" customFormat="1">
      <c r="B713" s="235"/>
      <c r="C713" s="236"/>
      <c r="D713" s="232" t="s">
        <v>133</v>
      </c>
      <c r="E713" s="237" t="s">
        <v>21</v>
      </c>
      <c r="F713" s="238" t="s">
        <v>134</v>
      </c>
      <c r="G713" s="236"/>
      <c r="H713" s="237" t="s">
        <v>21</v>
      </c>
      <c r="I713" s="239"/>
      <c r="J713" s="236"/>
      <c r="K713" s="236"/>
      <c r="L713" s="240"/>
      <c r="M713" s="241"/>
      <c r="N713" s="242"/>
      <c r="O713" s="242"/>
      <c r="P713" s="242"/>
      <c r="Q713" s="242"/>
      <c r="R713" s="242"/>
      <c r="S713" s="242"/>
      <c r="T713" s="243"/>
      <c r="AT713" s="244" t="s">
        <v>133</v>
      </c>
      <c r="AU713" s="244" t="s">
        <v>79</v>
      </c>
      <c r="AV713" s="11" t="s">
        <v>77</v>
      </c>
      <c r="AW713" s="11" t="s">
        <v>33</v>
      </c>
      <c r="AX713" s="11" t="s">
        <v>69</v>
      </c>
      <c r="AY713" s="244" t="s">
        <v>121</v>
      </c>
    </row>
    <row r="714" s="12" customFormat="1">
      <c r="B714" s="245"/>
      <c r="C714" s="246"/>
      <c r="D714" s="232" t="s">
        <v>133</v>
      </c>
      <c r="E714" s="247" t="s">
        <v>21</v>
      </c>
      <c r="F714" s="248" t="s">
        <v>1048</v>
      </c>
      <c r="G714" s="246"/>
      <c r="H714" s="249">
        <v>26.5</v>
      </c>
      <c r="I714" s="250"/>
      <c r="J714" s="246"/>
      <c r="K714" s="246"/>
      <c r="L714" s="251"/>
      <c r="M714" s="252"/>
      <c r="N714" s="253"/>
      <c r="O714" s="253"/>
      <c r="P714" s="253"/>
      <c r="Q714" s="253"/>
      <c r="R714" s="253"/>
      <c r="S714" s="253"/>
      <c r="T714" s="254"/>
      <c r="AT714" s="255" t="s">
        <v>133</v>
      </c>
      <c r="AU714" s="255" t="s">
        <v>79</v>
      </c>
      <c r="AV714" s="12" t="s">
        <v>79</v>
      </c>
      <c r="AW714" s="12" t="s">
        <v>33</v>
      </c>
      <c r="AX714" s="12" t="s">
        <v>69</v>
      </c>
      <c r="AY714" s="255" t="s">
        <v>121</v>
      </c>
    </row>
    <row r="715" s="12" customFormat="1">
      <c r="B715" s="245"/>
      <c r="C715" s="246"/>
      <c r="D715" s="232" t="s">
        <v>133</v>
      </c>
      <c r="E715" s="247" t="s">
        <v>21</v>
      </c>
      <c r="F715" s="248" t="s">
        <v>1049</v>
      </c>
      <c r="G715" s="246"/>
      <c r="H715" s="249">
        <v>1.325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AT715" s="255" t="s">
        <v>133</v>
      </c>
      <c r="AU715" s="255" t="s">
        <v>79</v>
      </c>
      <c r="AV715" s="12" t="s">
        <v>79</v>
      </c>
      <c r="AW715" s="12" t="s">
        <v>33</v>
      </c>
      <c r="AX715" s="12" t="s">
        <v>69</v>
      </c>
      <c r="AY715" s="255" t="s">
        <v>121</v>
      </c>
    </row>
    <row r="716" s="13" customFormat="1">
      <c r="B716" s="256"/>
      <c r="C716" s="257"/>
      <c r="D716" s="232" t="s">
        <v>133</v>
      </c>
      <c r="E716" s="258" t="s">
        <v>21</v>
      </c>
      <c r="F716" s="259" t="s">
        <v>137</v>
      </c>
      <c r="G716" s="257"/>
      <c r="H716" s="260">
        <v>27.824999999999999</v>
      </c>
      <c r="I716" s="261"/>
      <c r="J716" s="257"/>
      <c r="K716" s="257"/>
      <c r="L716" s="262"/>
      <c r="M716" s="263"/>
      <c r="N716" s="264"/>
      <c r="O716" s="264"/>
      <c r="P716" s="264"/>
      <c r="Q716" s="264"/>
      <c r="R716" s="264"/>
      <c r="S716" s="264"/>
      <c r="T716" s="265"/>
      <c r="AT716" s="266" t="s">
        <v>133</v>
      </c>
      <c r="AU716" s="266" t="s">
        <v>79</v>
      </c>
      <c r="AV716" s="13" t="s">
        <v>129</v>
      </c>
      <c r="AW716" s="13" t="s">
        <v>33</v>
      </c>
      <c r="AX716" s="13" t="s">
        <v>77</v>
      </c>
      <c r="AY716" s="266" t="s">
        <v>121</v>
      </c>
    </row>
    <row r="717" s="1" customFormat="1" ht="14.4" customHeight="1">
      <c r="B717" s="45"/>
      <c r="C717" s="220" t="s">
        <v>1060</v>
      </c>
      <c r="D717" s="220" t="s">
        <v>124</v>
      </c>
      <c r="E717" s="221" t="s">
        <v>1061</v>
      </c>
      <c r="F717" s="222" t="s">
        <v>1062</v>
      </c>
      <c r="G717" s="223" t="s">
        <v>238</v>
      </c>
      <c r="H717" s="224">
        <v>205.065</v>
      </c>
      <c r="I717" s="225"/>
      <c r="J717" s="226">
        <f>ROUND(I717*H717,2)</f>
        <v>0</v>
      </c>
      <c r="K717" s="222" t="s">
        <v>128</v>
      </c>
      <c r="L717" s="71"/>
      <c r="M717" s="227" t="s">
        <v>21</v>
      </c>
      <c r="N717" s="228" t="s">
        <v>40</v>
      </c>
      <c r="O717" s="46"/>
      <c r="P717" s="229">
        <f>O717*H717</f>
        <v>0</v>
      </c>
      <c r="Q717" s="229">
        <v>1.0000000000000001E-05</v>
      </c>
      <c r="R717" s="229">
        <f>Q717*H717</f>
        <v>0.0020506500000000002</v>
      </c>
      <c r="S717" s="229">
        <v>0</v>
      </c>
      <c r="T717" s="230">
        <f>S717*H717</f>
        <v>0</v>
      </c>
      <c r="AR717" s="23" t="s">
        <v>129</v>
      </c>
      <c r="AT717" s="23" t="s">
        <v>124</v>
      </c>
      <c r="AU717" s="23" t="s">
        <v>79</v>
      </c>
      <c r="AY717" s="23" t="s">
        <v>121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23" t="s">
        <v>77</v>
      </c>
      <c r="BK717" s="231">
        <f>ROUND(I717*H717,2)</f>
        <v>0</v>
      </c>
      <c r="BL717" s="23" t="s">
        <v>129</v>
      </c>
      <c r="BM717" s="23" t="s">
        <v>1063</v>
      </c>
    </row>
    <row r="718" s="1" customFormat="1">
      <c r="B718" s="45"/>
      <c r="C718" s="73"/>
      <c r="D718" s="232" t="s">
        <v>131</v>
      </c>
      <c r="E718" s="73"/>
      <c r="F718" s="233" t="s">
        <v>1064</v>
      </c>
      <c r="G718" s="73"/>
      <c r="H718" s="73"/>
      <c r="I718" s="190"/>
      <c r="J718" s="73"/>
      <c r="K718" s="73"/>
      <c r="L718" s="71"/>
      <c r="M718" s="234"/>
      <c r="N718" s="46"/>
      <c r="O718" s="46"/>
      <c r="P718" s="46"/>
      <c r="Q718" s="46"/>
      <c r="R718" s="46"/>
      <c r="S718" s="46"/>
      <c r="T718" s="94"/>
      <c r="AT718" s="23" t="s">
        <v>131</v>
      </c>
      <c r="AU718" s="23" t="s">
        <v>79</v>
      </c>
    </row>
    <row r="719" s="11" customFormat="1">
      <c r="B719" s="235"/>
      <c r="C719" s="236"/>
      <c r="D719" s="232" t="s">
        <v>133</v>
      </c>
      <c r="E719" s="237" t="s">
        <v>21</v>
      </c>
      <c r="F719" s="238" t="s">
        <v>134</v>
      </c>
      <c r="G719" s="236"/>
      <c r="H719" s="237" t="s">
        <v>21</v>
      </c>
      <c r="I719" s="239"/>
      <c r="J719" s="236"/>
      <c r="K719" s="236"/>
      <c r="L719" s="240"/>
      <c r="M719" s="241"/>
      <c r="N719" s="242"/>
      <c r="O719" s="242"/>
      <c r="P719" s="242"/>
      <c r="Q719" s="242"/>
      <c r="R719" s="242"/>
      <c r="S719" s="242"/>
      <c r="T719" s="243"/>
      <c r="AT719" s="244" t="s">
        <v>133</v>
      </c>
      <c r="AU719" s="244" t="s">
        <v>79</v>
      </c>
      <c r="AV719" s="11" t="s">
        <v>77</v>
      </c>
      <c r="AW719" s="11" t="s">
        <v>33</v>
      </c>
      <c r="AX719" s="11" t="s">
        <v>69</v>
      </c>
      <c r="AY719" s="244" t="s">
        <v>121</v>
      </c>
    </row>
    <row r="720" s="11" customFormat="1">
      <c r="B720" s="235"/>
      <c r="C720" s="236"/>
      <c r="D720" s="232" t="s">
        <v>133</v>
      </c>
      <c r="E720" s="237" t="s">
        <v>21</v>
      </c>
      <c r="F720" s="238" t="s">
        <v>1065</v>
      </c>
      <c r="G720" s="236"/>
      <c r="H720" s="237" t="s">
        <v>21</v>
      </c>
      <c r="I720" s="239"/>
      <c r="J720" s="236"/>
      <c r="K720" s="236"/>
      <c r="L720" s="240"/>
      <c r="M720" s="241"/>
      <c r="N720" s="242"/>
      <c r="O720" s="242"/>
      <c r="P720" s="242"/>
      <c r="Q720" s="242"/>
      <c r="R720" s="242"/>
      <c r="S720" s="242"/>
      <c r="T720" s="243"/>
      <c r="AT720" s="244" t="s">
        <v>133</v>
      </c>
      <c r="AU720" s="244" t="s">
        <v>79</v>
      </c>
      <c r="AV720" s="11" t="s">
        <v>77</v>
      </c>
      <c r="AW720" s="11" t="s">
        <v>33</v>
      </c>
      <c r="AX720" s="11" t="s">
        <v>69</v>
      </c>
      <c r="AY720" s="244" t="s">
        <v>121</v>
      </c>
    </row>
    <row r="721" s="12" customFormat="1">
      <c r="B721" s="245"/>
      <c r="C721" s="246"/>
      <c r="D721" s="232" t="s">
        <v>133</v>
      </c>
      <c r="E721" s="247" t="s">
        <v>21</v>
      </c>
      <c r="F721" s="248" t="s">
        <v>1066</v>
      </c>
      <c r="G721" s="246"/>
      <c r="H721" s="249">
        <v>195.30000000000001</v>
      </c>
      <c r="I721" s="250"/>
      <c r="J721" s="246"/>
      <c r="K721" s="246"/>
      <c r="L721" s="251"/>
      <c r="M721" s="252"/>
      <c r="N721" s="253"/>
      <c r="O721" s="253"/>
      <c r="P721" s="253"/>
      <c r="Q721" s="253"/>
      <c r="R721" s="253"/>
      <c r="S721" s="253"/>
      <c r="T721" s="254"/>
      <c r="AT721" s="255" t="s">
        <v>133</v>
      </c>
      <c r="AU721" s="255" t="s">
        <v>79</v>
      </c>
      <c r="AV721" s="12" t="s">
        <v>79</v>
      </c>
      <c r="AW721" s="12" t="s">
        <v>33</v>
      </c>
      <c r="AX721" s="12" t="s">
        <v>69</v>
      </c>
      <c r="AY721" s="255" t="s">
        <v>121</v>
      </c>
    </row>
    <row r="722" s="12" customFormat="1">
      <c r="B722" s="245"/>
      <c r="C722" s="246"/>
      <c r="D722" s="232" t="s">
        <v>133</v>
      </c>
      <c r="E722" s="247" t="s">
        <v>21</v>
      </c>
      <c r="F722" s="248" t="s">
        <v>1067</v>
      </c>
      <c r="G722" s="246"/>
      <c r="H722" s="249">
        <v>9.7650000000000006</v>
      </c>
      <c r="I722" s="250"/>
      <c r="J722" s="246"/>
      <c r="K722" s="246"/>
      <c r="L722" s="251"/>
      <c r="M722" s="252"/>
      <c r="N722" s="253"/>
      <c r="O722" s="253"/>
      <c r="P722" s="253"/>
      <c r="Q722" s="253"/>
      <c r="R722" s="253"/>
      <c r="S722" s="253"/>
      <c r="T722" s="254"/>
      <c r="AT722" s="255" t="s">
        <v>133</v>
      </c>
      <c r="AU722" s="255" t="s">
        <v>79</v>
      </c>
      <c r="AV722" s="12" t="s">
        <v>79</v>
      </c>
      <c r="AW722" s="12" t="s">
        <v>33</v>
      </c>
      <c r="AX722" s="12" t="s">
        <v>69</v>
      </c>
      <c r="AY722" s="255" t="s">
        <v>121</v>
      </c>
    </row>
    <row r="723" s="13" customFormat="1">
      <c r="B723" s="256"/>
      <c r="C723" s="257"/>
      <c r="D723" s="232" t="s">
        <v>133</v>
      </c>
      <c r="E723" s="258" t="s">
        <v>21</v>
      </c>
      <c r="F723" s="259" t="s">
        <v>137</v>
      </c>
      <c r="G723" s="257"/>
      <c r="H723" s="260">
        <v>205.065</v>
      </c>
      <c r="I723" s="261"/>
      <c r="J723" s="257"/>
      <c r="K723" s="257"/>
      <c r="L723" s="262"/>
      <c r="M723" s="263"/>
      <c r="N723" s="264"/>
      <c r="O723" s="264"/>
      <c r="P723" s="264"/>
      <c r="Q723" s="264"/>
      <c r="R723" s="264"/>
      <c r="S723" s="264"/>
      <c r="T723" s="265"/>
      <c r="AT723" s="266" t="s">
        <v>133</v>
      </c>
      <c r="AU723" s="266" t="s">
        <v>79</v>
      </c>
      <c r="AV723" s="13" t="s">
        <v>129</v>
      </c>
      <c r="AW723" s="13" t="s">
        <v>33</v>
      </c>
      <c r="AX723" s="13" t="s">
        <v>77</v>
      </c>
      <c r="AY723" s="266" t="s">
        <v>121</v>
      </c>
    </row>
    <row r="724" s="1" customFormat="1" ht="22.8" customHeight="1">
      <c r="B724" s="45"/>
      <c r="C724" s="220" t="s">
        <v>1068</v>
      </c>
      <c r="D724" s="220" t="s">
        <v>124</v>
      </c>
      <c r="E724" s="221" t="s">
        <v>1069</v>
      </c>
      <c r="F724" s="222" t="s">
        <v>1070</v>
      </c>
      <c r="G724" s="223" t="s">
        <v>127</v>
      </c>
      <c r="H724" s="224">
        <v>8</v>
      </c>
      <c r="I724" s="225"/>
      <c r="J724" s="226">
        <f>ROUND(I724*H724,2)</f>
        <v>0</v>
      </c>
      <c r="K724" s="222" t="s">
        <v>128</v>
      </c>
      <c r="L724" s="71"/>
      <c r="M724" s="227" t="s">
        <v>21</v>
      </c>
      <c r="N724" s="228" t="s">
        <v>40</v>
      </c>
      <c r="O724" s="46"/>
      <c r="P724" s="229">
        <f>O724*H724</f>
        <v>0</v>
      </c>
      <c r="Q724" s="229">
        <v>0</v>
      </c>
      <c r="R724" s="229">
        <f>Q724*H724</f>
        <v>0</v>
      </c>
      <c r="S724" s="229">
        <v>0.0040000000000000001</v>
      </c>
      <c r="T724" s="230">
        <f>S724*H724</f>
        <v>0.032000000000000001</v>
      </c>
      <c r="AR724" s="23" t="s">
        <v>129</v>
      </c>
      <c r="AT724" s="23" t="s">
        <v>124</v>
      </c>
      <c r="AU724" s="23" t="s">
        <v>79</v>
      </c>
      <c r="AY724" s="23" t="s">
        <v>121</v>
      </c>
      <c r="BE724" s="231">
        <f>IF(N724="základní",J724,0)</f>
        <v>0</v>
      </c>
      <c r="BF724" s="231">
        <f>IF(N724="snížená",J724,0)</f>
        <v>0</v>
      </c>
      <c r="BG724" s="231">
        <f>IF(N724="zákl. přenesená",J724,0)</f>
        <v>0</v>
      </c>
      <c r="BH724" s="231">
        <f>IF(N724="sníž. přenesená",J724,0)</f>
        <v>0</v>
      </c>
      <c r="BI724" s="231">
        <f>IF(N724="nulová",J724,0)</f>
        <v>0</v>
      </c>
      <c r="BJ724" s="23" t="s">
        <v>77</v>
      </c>
      <c r="BK724" s="231">
        <f>ROUND(I724*H724,2)</f>
        <v>0</v>
      </c>
      <c r="BL724" s="23" t="s">
        <v>129</v>
      </c>
      <c r="BM724" s="23" t="s">
        <v>1071</v>
      </c>
    </row>
    <row r="725" s="1" customFormat="1">
      <c r="B725" s="45"/>
      <c r="C725" s="73"/>
      <c r="D725" s="232" t="s">
        <v>131</v>
      </c>
      <c r="E725" s="73"/>
      <c r="F725" s="233" t="s">
        <v>1072</v>
      </c>
      <c r="G725" s="73"/>
      <c r="H725" s="73"/>
      <c r="I725" s="190"/>
      <c r="J725" s="73"/>
      <c r="K725" s="73"/>
      <c r="L725" s="71"/>
      <c r="M725" s="234"/>
      <c r="N725" s="46"/>
      <c r="O725" s="46"/>
      <c r="P725" s="46"/>
      <c r="Q725" s="46"/>
      <c r="R725" s="46"/>
      <c r="S725" s="46"/>
      <c r="T725" s="94"/>
      <c r="AT725" s="23" t="s">
        <v>131</v>
      </c>
      <c r="AU725" s="23" t="s">
        <v>79</v>
      </c>
    </row>
    <row r="726" s="11" customFormat="1">
      <c r="B726" s="235"/>
      <c r="C726" s="236"/>
      <c r="D726" s="232" t="s">
        <v>133</v>
      </c>
      <c r="E726" s="237" t="s">
        <v>21</v>
      </c>
      <c r="F726" s="238" t="s">
        <v>134</v>
      </c>
      <c r="G726" s="236"/>
      <c r="H726" s="237" t="s">
        <v>21</v>
      </c>
      <c r="I726" s="239"/>
      <c r="J726" s="236"/>
      <c r="K726" s="236"/>
      <c r="L726" s="240"/>
      <c r="M726" s="241"/>
      <c r="N726" s="242"/>
      <c r="O726" s="242"/>
      <c r="P726" s="242"/>
      <c r="Q726" s="242"/>
      <c r="R726" s="242"/>
      <c r="S726" s="242"/>
      <c r="T726" s="243"/>
      <c r="AT726" s="244" t="s">
        <v>133</v>
      </c>
      <c r="AU726" s="244" t="s">
        <v>79</v>
      </c>
      <c r="AV726" s="11" t="s">
        <v>77</v>
      </c>
      <c r="AW726" s="11" t="s">
        <v>33</v>
      </c>
      <c r="AX726" s="11" t="s">
        <v>69</v>
      </c>
      <c r="AY726" s="244" t="s">
        <v>121</v>
      </c>
    </row>
    <row r="727" s="12" customFormat="1">
      <c r="B727" s="245"/>
      <c r="C727" s="246"/>
      <c r="D727" s="232" t="s">
        <v>133</v>
      </c>
      <c r="E727" s="247" t="s">
        <v>21</v>
      </c>
      <c r="F727" s="248" t="s">
        <v>1073</v>
      </c>
      <c r="G727" s="246"/>
      <c r="H727" s="249">
        <v>6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AT727" s="255" t="s">
        <v>133</v>
      </c>
      <c r="AU727" s="255" t="s">
        <v>79</v>
      </c>
      <c r="AV727" s="12" t="s">
        <v>79</v>
      </c>
      <c r="AW727" s="12" t="s">
        <v>33</v>
      </c>
      <c r="AX727" s="12" t="s">
        <v>69</v>
      </c>
      <c r="AY727" s="255" t="s">
        <v>121</v>
      </c>
    </row>
    <row r="728" s="12" customFormat="1">
      <c r="B728" s="245"/>
      <c r="C728" s="246"/>
      <c r="D728" s="232" t="s">
        <v>133</v>
      </c>
      <c r="E728" s="247" t="s">
        <v>21</v>
      </c>
      <c r="F728" s="248" t="s">
        <v>1074</v>
      </c>
      <c r="G728" s="246"/>
      <c r="H728" s="249">
        <v>2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AT728" s="255" t="s">
        <v>133</v>
      </c>
      <c r="AU728" s="255" t="s">
        <v>79</v>
      </c>
      <c r="AV728" s="12" t="s">
        <v>79</v>
      </c>
      <c r="AW728" s="12" t="s">
        <v>33</v>
      </c>
      <c r="AX728" s="12" t="s">
        <v>69</v>
      </c>
      <c r="AY728" s="255" t="s">
        <v>121</v>
      </c>
    </row>
    <row r="729" s="13" customFormat="1">
      <c r="B729" s="256"/>
      <c r="C729" s="257"/>
      <c r="D729" s="232" t="s">
        <v>133</v>
      </c>
      <c r="E729" s="258" t="s">
        <v>21</v>
      </c>
      <c r="F729" s="259" t="s">
        <v>137</v>
      </c>
      <c r="G729" s="257"/>
      <c r="H729" s="260">
        <v>8</v>
      </c>
      <c r="I729" s="261"/>
      <c r="J729" s="257"/>
      <c r="K729" s="257"/>
      <c r="L729" s="262"/>
      <c r="M729" s="263"/>
      <c r="N729" s="264"/>
      <c r="O729" s="264"/>
      <c r="P729" s="264"/>
      <c r="Q729" s="264"/>
      <c r="R729" s="264"/>
      <c r="S729" s="264"/>
      <c r="T729" s="265"/>
      <c r="AT729" s="266" t="s">
        <v>133</v>
      </c>
      <c r="AU729" s="266" t="s">
        <v>79</v>
      </c>
      <c r="AV729" s="13" t="s">
        <v>129</v>
      </c>
      <c r="AW729" s="13" t="s">
        <v>33</v>
      </c>
      <c r="AX729" s="13" t="s">
        <v>77</v>
      </c>
      <c r="AY729" s="266" t="s">
        <v>121</v>
      </c>
    </row>
    <row r="730" s="1" customFormat="1" ht="22.8" customHeight="1">
      <c r="B730" s="45"/>
      <c r="C730" s="220" t="s">
        <v>1075</v>
      </c>
      <c r="D730" s="220" t="s">
        <v>124</v>
      </c>
      <c r="E730" s="221" t="s">
        <v>1076</v>
      </c>
      <c r="F730" s="222" t="s">
        <v>1077</v>
      </c>
      <c r="G730" s="223" t="s">
        <v>127</v>
      </c>
      <c r="H730" s="224">
        <v>8</v>
      </c>
      <c r="I730" s="225"/>
      <c r="J730" s="226">
        <f>ROUND(I730*H730,2)</f>
        <v>0</v>
      </c>
      <c r="K730" s="222" t="s">
        <v>128</v>
      </c>
      <c r="L730" s="71"/>
      <c r="M730" s="227" t="s">
        <v>21</v>
      </c>
      <c r="N730" s="228" t="s">
        <v>40</v>
      </c>
      <c r="O730" s="46"/>
      <c r="P730" s="229">
        <f>O730*H730</f>
        <v>0</v>
      </c>
      <c r="Q730" s="229">
        <v>0.00069999999999999999</v>
      </c>
      <c r="R730" s="229">
        <f>Q730*H730</f>
        <v>0.0055999999999999999</v>
      </c>
      <c r="S730" s="229">
        <v>0</v>
      </c>
      <c r="T730" s="230">
        <f>S730*H730</f>
        <v>0</v>
      </c>
      <c r="AR730" s="23" t="s">
        <v>129</v>
      </c>
      <c r="AT730" s="23" t="s">
        <v>124</v>
      </c>
      <c r="AU730" s="23" t="s">
        <v>79</v>
      </c>
      <c r="AY730" s="23" t="s">
        <v>121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23" t="s">
        <v>77</v>
      </c>
      <c r="BK730" s="231">
        <f>ROUND(I730*H730,2)</f>
        <v>0</v>
      </c>
      <c r="BL730" s="23" t="s">
        <v>129</v>
      </c>
      <c r="BM730" s="23" t="s">
        <v>1078</v>
      </c>
    </row>
    <row r="731" s="1" customFormat="1">
      <c r="B731" s="45"/>
      <c r="C731" s="73"/>
      <c r="D731" s="232" t="s">
        <v>131</v>
      </c>
      <c r="E731" s="73"/>
      <c r="F731" s="233" t="s">
        <v>1079</v>
      </c>
      <c r="G731" s="73"/>
      <c r="H731" s="73"/>
      <c r="I731" s="190"/>
      <c r="J731" s="73"/>
      <c r="K731" s="73"/>
      <c r="L731" s="71"/>
      <c r="M731" s="234"/>
      <c r="N731" s="46"/>
      <c r="O731" s="46"/>
      <c r="P731" s="46"/>
      <c r="Q731" s="46"/>
      <c r="R731" s="46"/>
      <c r="S731" s="46"/>
      <c r="T731" s="94"/>
      <c r="AT731" s="23" t="s">
        <v>131</v>
      </c>
      <c r="AU731" s="23" t="s">
        <v>79</v>
      </c>
    </row>
    <row r="732" s="11" customFormat="1">
      <c r="B732" s="235"/>
      <c r="C732" s="236"/>
      <c r="D732" s="232" t="s">
        <v>133</v>
      </c>
      <c r="E732" s="237" t="s">
        <v>21</v>
      </c>
      <c r="F732" s="238" t="s">
        <v>134</v>
      </c>
      <c r="G732" s="236"/>
      <c r="H732" s="237" t="s">
        <v>21</v>
      </c>
      <c r="I732" s="239"/>
      <c r="J732" s="236"/>
      <c r="K732" s="236"/>
      <c r="L732" s="240"/>
      <c r="M732" s="241"/>
      <c r="N732" s="242"/>
      <c r="O732" s="242"/>
      <c r="P732" s="242"/>
      <c r="Q732" s="242"/>
      <c r="R732" s="242"/>
      <c r="S732" s="242"/>
      <c r="T732" s="243"/>
      <c r="AT732" s="244" t="s">
        <v>133</v>
      </c>
      <c r="AU732" s="244" t="s">
        <v>79</v>
      </c>
      <c r="AV732" s="11" t="s">
        <v>77</v>
      </c>
      <c r="AW732" s="11" t="s">
        <v>33</v>
      </c>
      <c r="AX732" s="11" t="s">
        <v>69</v>
      </c>
      <c r="AY732" s="244" t="s">
        <v>121</v>
      </c>
    </row>
    <row r="733" s="12" customFormat="1">
      <c r="B733" s="245"/>
      <c r="C733" s="246"/>
      <c r="D733" s="232" t="s">
        <v>133</v>
      </c>
      <c r="E733" s="247" t="s">
        <v>21</v>
      </c>
      <c r="F733" s="248" t="s">
        <v>141</v>
      </c>
      <c r="G733" s="246"/>
      <c r="H733" s="249">
        <v>8</v>
      </c>
      <c r="I733" s="250"/>
      <c r="J733" s="246"/>
      <c r="K733" s="246"/>
      <c r="L733" s="251"/>
      <c r="M733" s="252"/>
      <c r="N733" s="253"/>
      <c r="O733" s="253"/>
      <c r="P733" s="253"/>
      <c r="Q733" s="253"/>
      <c r="R733" s="253"/>
      <c r="S733" s="253"/>
      <c r="T733" s="254"/>
      <c r="AT733" s="255" t="s">
        <v>133</v>
      </c>
      <c r="AU733" s="255" t="s">
        <v>79</v>
      </c>
      <c r="AV733" s="12" t="s">
        <v>79</v>
      </c>
      <c r="AW733" s="12" t="s">
        <v>33</v>
      </c>
      <c r="AX733" s="12" t="s">
        <v>77</v>
      </c>
      <c r="AY733" s="255" t="s">
        <v>121</v>
      </c>
    </row>
    <row r="734" s="1" customFormat="1" ht="22.8" customHeight="1">
      <c r="B734" s="45"/>
      <c r="C734" s="267" t="s">
        <v>1080</v>
      </c>
      <c r="D734" s="267" t="s">
        <v>138</v>
      </c>
      <c r="E734" s="268" t="s">
        <v>1081</v>
      </c>
      <c r="F734" s="269" t="s">
        <v>1082</v>
      </c>
      <c r="G734" s="270" t="s">
        <v>127</v>
      </c>
      <c r="H734" s="271">
        <v>2</v>
      </c>
      <c r="I734" s="272"/>
      <c r="J734" s="273">
        <f>ROUND(I734*H734,2)</f>
        <v>0</v>
      </c>
      <c r="K734" s="269" t="s">
        <v>128</v>
      </c>
      <c r="L734" s="274"/>
      <c r="M734" s="275" t="s">
        <v>21</v>
      </c>
      <c r="N734" s="276" t="s">
        <v>40</v>
      </c>
      <c r="O734" s="46"/>
      <c r="P734" s="229">
        <f>O734*H734</f>
        <v>0</v>
      </c>
      <c r="Q734" s="229">
        <v>0.0023999999999999998</v>
      </c>
      <c r="R734" s="229">
        <f>Q734*H734</f>
        <v>0.0047999999999999996</v>
      </c>
      <c r="S734" s="229">
        <v>0</v>
      </c>
      <c r="T734" s="230">
        <f>S734*H734</f>
        <v>0</v>
      </c>
      <c r="AR734" s="23" t="s">
        <v>141</v>
      </c>
      <c r="AT734" s="23" t="s">
        <v>138</v>
      </c>
      <c r="AU734" s="23" t="s">
        <v>79</v>
      </c>
      <c r="AY734" s="23" t="s">
        <v>121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23" t="s">
        <v>77</v>
      </c>
      <c r="BK734" s="231">
        <f>ROUND(I734*H734,2)</f>
        <v>0</v>
      </c>
      <c r="BL734" s="23" t="s">
        <v>129</v>
      </c>
      <c r="BM734" s="23" t="s">
        <v>1083</v>
      </c>
    </row>
    <row r="735" s="1" customFormat="1">
      <c r="B735" s="45"/>
      <c r="C735" s="73"/>
      <c r="D735" s="232" t="s">
        <v>131</v>
      </c>
      <c r="E735" s="73"/>
      <c r="F735" s="233" t="s">
        <v>1082</v>
      </c>
      <c r="G735" s="73"/>
      <c r="H735" s="73"/>
      <c r="I735" s="190"/>
      <c r="J735" s="73"/>
      <c r="K735" s="73"/>
      <c r="L735" s="71"/>
      <c r="M735" s="234"/>
      <c r="N735" s="46"/>
      <c r="O735" s="46"/>
      <c r="P735" s="46"/>
      <c r="Q735" s="46"/>
      <c r="R735" s="46"/>
      <c r="S735" s="46"/>
      <c r="T735" s="94"/>
      <c r="AT735" s="23" t="s">
        <v>131</v>
      </c>
      <c r="AU735" s="23" t="s">
        <v>79</v>
      </c>
    </row>
    <row r="736" s="11" customFormat="1">
      <c r="B736" s="235"/>
      <c r="C736" s="236"/>
      <c r="D736" s="232" t="s">
        <v>133</v>
      </c>
      <c r="E736" s="237" t="s">
        <v>21</v>
      </c>
      <c r="F736" s="238" t="s">
        <v>1084</v>
      </c>
      <c r="G736" s="236"/>
      <c r="H736" s="237" t="s">
        <v>21</v>
      </c>
      <c r="I736" s="239"/>
      <c r="J736" s="236"/>
      <c r="K736" s="236"/>
      <c r="L736" s="240"/>
      <c r="M736" s="241"/>
      <c r="N736" s="242"/>
      <c r="O736" s="242"/>
      <c r="P736" s="242"/>
      <c r="Q736" s="242"/>
      <c r="R736" s="242"/>
      <c r="S736" s="242"/>
      <c r="T736" s="243"/>
      <c r="AT736" s="244" t="s">
        <v>133</v>
      </c>
      <c r="AU736" s="244" t="s">
        <v>79</v>
      </c>
      <c r="AV736" s="11" t="s">
        <v>77</v>
      </c>
      <c r="AW736" s="11" t="s">
        <v>33</v>
      </c>
      <c r="AX736" s="11" t="s">
        <v>69</v>
      </c>
      <c r="AY736" s="244" t="s">
        <v>121</v>
      </c>
    </row>
    <row r="737" s="12" customFormat="1">
      <c r="B737" s="245"/>
      <c r="C737" s="246"/>
      <c r="D737" s="232" t="s">
        <v>133</v>
      </c>
      <c r="E737" s="247" t="s">
        <v>21</v>
      </c>
      <c r="F737" s="248" t="s">
        <v>79</v>
      </c>
      <c r="G737" s="246"/>
      <c r="H737" s="249">
        <v>2</v>
      </c>
      <c r="I737" s="250"/>
      <c r="J737" s="246"/>
      <c r="K737" s="246"/>
      <c r="L737" s="251"/>
      <c r="M737" s="252"/>
      <c r="N737" s="253"/>
      <c r="O737" s="253"/>
      <c r="P737" s="253"/>
      <c r="Q737" s="253"/>
      <c r="R737" s="253"/>
      <c r="S737" s="253"/>
      <c r="T737" s="254"/>
      <c r="AT737" s="255" t="s">
        <v>133</v>
      </c>
      <c r="AU737" s="255" t="s">
        <v>79</v>
      </c>
      <c r="AV737" s="12" t="s">
        <v>79</v>
      </c>
      <c r="AW737" s="12" t="s">
        <v>33</v>
      </c>
      <c r="AX737" s="12" t="s">
        <v>77</v>
      </c>
      <c r="AY737" s="255" t="s">
        <v>121</v>
      </c>
    </row>
    <row r="738" s="1" customFormat="1" ht="22.8" customHeight="1">
      <c r="B738" s="45"/>
      <c r="C738" s="220" t="s">
        <v>1085</v>
      </c>
      <c r="D738" s="220" t="s">
        <v>124</v>
      </c>
      <c r="E738" s="221" t="s">
        <v>1086</v>
      </c>
      <c r="F738" s="222" t="s">
        <v>1087</v>
      </c>
      <c r="G738" s="223" t="s">
        <v>127</v>
      </c>
      <c r="H738" s="224">
        <v>6</v>
      </c>
      <c r="I738" s="225"/>
      <c r="J738" s="226">
        <f>ROUND(I738*H738,2)</f>
        <v>0</v>
      </c>
      <c r="K738" s="222" t="s">
        <v>128</v>
      </c>
      <c r="L738" s="71"/>
      <c r="M738" s="227" t="s">
        <v>21</v>
      </c>
      <c r="N738" s="228" t="s">
        <v>40</v>
      </c>
      <c r="O738" s="46"/>
      <c r="P738" s="229">
        <f>O738*H738</f>
        <v>0</v>
      </c>
      <c r="Q738" s="229">
        <v>0.11241</v>
      </c>
      <c r="R738" s="229">
        <f>Q738*H738</f>
        <v>0.67445999999999995</v>
      </c>
      <c r="S738" s="229">
        <v>0</v>
      </c>
      <c r="T738" s="230">
        <f>S738*H738</f>
        <v>0</v>
      </c>
      <c r="AR738" s="23" t="s">
        <v>129</v>
      </c>
      <c r="AT738" s="23" t="s">
        <v>124</v>
      </c>
      <c r="AU738" s="23" t="s">
        <v>79</v>
      </c>
      <c r="AY738" s="23" t="s">
        <v>121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23" t="s">
        <v>77</v>
      </c>
      <c r="BK738" s="231">
        <f>ROUND(I738*H738,2)</f>
        <v>0</v>
      </c>
      <c r="BL738" s="23" t="s">
        <v>129</v>
      </c>
      <c r="BM738" s="23" t="s">
        <v>1088</v>
      </c>
    </row>
    <row r="739" s="1" customFormat="1">
      <c r="B739" s="45"/>
      <c r="C739" s="73"/>
      <c r="D739" s="232" t="s">
        <v>131</v>
      </c>
      <c r="E739" s="73"/>
      <c r="F739" s="233" t="s">
        <v>1089</v>
      </c>
      <c r="G739" s="73"/>
      <c r="H739" s="73"/>
      <c r="I739" s="190"/>
      <c r="J739" s="73"/>
      <c r="K739" s="73"/>
      <c r="L739" s="71"/>
      <c r="M739" s="234"/>
      <c r="N739" s="46"/>
      <c r="O739" s="46"/>
      <c r="P739" s="46"/>
      <c r="Q739" s="46"/>
      <c r="R739" s="46"/>
      <c r="S739" s="46"/>
      <c r="T739" s="94"/>
      <c r="AT739" s="23" t="s">
        <v>131</v>
      </c>
      <c r="AU739" s="23" t="s">
        <v>79</v>
      </c>
    </row>
    <row r="740" s="11" customFormat="1">
      <c r="B740" s="235"/>
      <c r="C740" s="236"/>
      <c r="D740" s="232" t="s">
        <v>133</v>
      </c>
      <c r="E740" s="237" t="s">
        <v>21</v>
      </c>
      <c r="F740" s="238" t="s">
        <v>134</v>
      </c>
      <c r="G740" s="236"/>
      <c r="H740" s="237" t="s">
        <v>21</v>
      </c>
      <c r="I740" s="239"/>
      <c r="J740" s="236"/>
      <c r="K740" s="236"/>
      <c r="L740" s="240"/>
      <c r="M740" s="241"/>
      <c r="N740" s="242"/>
      <c r="O740" s="242"/>
      <c r="P740" s="242"/>
      <c r="Q740" s="242"/>
      <c r="R740" s="242"/>
      <c r="S740" s="242"/>
      <c r="T740" s="243"/>
      <c r="AT740" s="244" t="s">
        <v>133</v>
      </c>
      <c r="AU740" s="244" t="s">
        <v>79</v>
      </c>
      <c r="AV740" s="11" t="s">
        <v>77</v>
      </c>
      <c r="AW740" s="11" t="s">
        <v>33</v>
      </c>
      <c r="AX740" s="11" t="s">
        <v>69</v>
      </c>
      <c r="AY740" s="244" t="s">
        <v>121</v>
      </c>
    </row>
    <row r="741" s="12" customFormat="1">
      <c r="B741" s="245"/>
      <c r="C741" s="246"/>
      <c r="D741" s="232" t="s">
        <v>133</v>
      </c>
      <c r="E741" s="247" t="s">
        <v>21</v>
      </c>
      <c r="F741" s="248" t="s">
        <v>157</v>
      </c>
      <c r="G741" s="246"/>
      <c r="H741" s="249">
        <v>6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AT741" s="255" t="s">
        <v>133</v>
      </c>
      <c r="AU741" s="255" t="s">
        <v>79</v>
      </c>
      <c r="AV741" s="12" t="s">
        <v>79</v>
      </c>
      <c r="AW741" s="12" t="s">
        <v>33</v>
      </c>
      <c r="AX741" s="12" t="s">
        <v>77</v>
      </c>
      <c r="AY741" s="255" t="s">
        <v>121</v>
      </c>
    </row>
    <row r="742" s="1" customFormat="1" ht="14.4" customHeight="1">
      <c r="B742" s="45"/>
      <c r="C742" s="267" t="s">
        <v>1090</v>
      </c>
      <c r="D742" s="267" t="s">
        <v>138</v>
      </c>
      <c r="E742" s="268" t="s">
        <v>1091</v>
      </c>
      <c r="F742" s="269" t="s">
        <v>1092</v>
      </c>
      <c r="G742" s="270" t="s">
        <v>127</v>
      </c>
      <c r="H742" s="271">
        <v>4</v>
      </c>
      <c r="I742" s="272"/>
      <c r="J742" s="273">
        <f>ROUND(I742*H742,2)</f>
        <v>0</v>
      </c>
      <c r="K742" s="269" t="s">
        <v>128</v>
      </c>
      <c r="L742" s="274"/>
      <c r="M742" s="275" t="s">
        <v>21</v>
      </c>
      <c r="N742" s="276" t="s">
        <v>40</v>
      </c>
      <c r="O742" s="46"/>
      <c r="P742" s="229">
        <f>O742*H742</f>
        <v>0</v>
      </c>
      <c r="Q742" s="229">
        <v>0.0061000000000000004</v>
      </c>
      <c r="R742" s="229">
        <f>Q742*H742</f>
        <v>0.024400000000000002</v>
      </c>
      <c r="S742" s="229">
        <v>0</v>
      </c>
      <c r="T742" s="230">
        <f>S742*H742</f>
        <v>0</v>
      </c>
      <c r="AR742" s="23" t="s">
        <v>141</v>
      </c>
      <c r="AT742" s="23" t="s">
        <v>138</v>
      </c>
      <c r="AU742" s="23" t="s">
        <v>79</v>
      </c>
      <c r="AY742" s="23" t="s">
        <v>121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23" t="s">
        <v>77</v>
      </c>
      <c r="BK742" s="231">
        <f>ROUND(I742*H742,2)</f>
        <v>0</v>
      </c>
      <c r="BL742" s="23" t="s">
        <v>129</v>
      </c>
      <c r="BM742" s="23" t="s">
        <v>1093</v>
      </c>
    </row>
    <row r="743" s="1" customFormat="1">
      <c r="B743" s="45"/>
      <c r="C743" s="73"/>
      <c r="D743" s="232" t="s">
        <v>131</v>
      </c>
      <c r="E743" s="73"/>
      <c r="F743" s="233" t="s">
        <v>1092</v>
      </c>
      <c r="G743" s="73"/>
      <c r="H743" s="73"/>
      <c r="I743" s="190"/>
      <c r="J743" s="73"/>
      <c r="K743" s="73"/>
      <c r="L743" s="71"/>
      <c r="M743" s="234"/>
      <c r="N743" s="46"/>
      <c r="O743" s="46"/>
      <c r="P743" s="46"/>
      <c r="Q743" s="46"/>
      <c r="R743" s="46"/>
      <c r="S743" s="46"/>
      <c r="T743" s="94"/>
      <c r="AT743" s="23" t="s">
        <v>131</v>
      </c>
      <c r="AU743" s="23" t="s">
        <v>79</v>
      </c>
    </row>
    <row r="744" s="11" customFormat="1">
      <c r="B744" s="235"/>
      <c r="C744" s="236"/>
      <c r="D744" s="232" t="s">
        <v>133</v>
      </c>
      <c r="E744" s="237" t="s">
        <v>21</v>
      </c>
      <c r="F744" s="238" t="s">
        <v>134</v>
      </c>
      <c r="G744" s="236"/>
      <c r="H744" s="237" t="s">
        <v>21</v>
      </c>
      <c r="I744" s="239"/>
      <c r="J744" s="236"/>
      <c r="K744" s="236"/>
      <c r="L744" s="240"/>
      <c r="M744" s="241"/>
      <c r="N744" s="242"/>
      <c r="O744" s="242"/>
      <c r="P744" s="242"/>
      <c r="Q744" s="242"/>
      <c r="R744" s="242"/>
      <c r="S744" s="242"/>
      <c r="T744" s="243"/>
      <c r="AT744" s="244" t="s">
        <v>133</v>
      </c>
      <c r="AU744" s="244" t="s">
        <v>79</v>
      </c>
      <c r="AV744" s="11" t="s">
        <v>77</v>
      </c>
      <c r="AW744" s="11" t="s">
        <v>33</v>
      </c>
      <c r="AX744" s="11" t="s">
        <v>69</v>
      </c>
      <c r="AY744" s="244" t="s">
        <v>121</v>
      </c>
    </row>
    <row r="745" s="12" customFormat="1">
      <c r="B745" s="245"/>
      <c r="C745" s="246"/>
      <c r="D745" s="232" t="s">
        <v>133</v>
      </c>
      <c r="E745" s="247" t="s">
        <v>21</v>
      </c>
      <c r="F745" s="248" t="s">
        <v>129</v>
      </c>
      <c r="G745" s="246"/>
      <c r="H745" s="249">
        <v>4</v>
      </c>
      <c r="I745" s="250"/>
      <c r="J745" s="246"/>
      <c r="K745" s="246"/>
      <c r="L745" s="251"/>
      <c r="M745" s="252"/>
      <c r="N745" s="253"/>
      <c r="O745" s="253"/>
      <c r="P745" s="253"/>
      <c r="Q745" s="253"/>
      <c r="R745" s="253"/>
      <c r="S745" s="253"/>
      <c r="T745" s="254"/>
      <c r="AT745" s="255" t="s">
        <v>133</v>
      </c>
      <c r="AU745" s="255" t="s">
        <v>79</v>
      </c>
      <c r="AV745" s="12" t="s">
        <v>79</v>
      </c>
      <c r="AW745" s="12" t="s">
        <v>33</v>
      </c>
      <c r="AX745" s="12" t="s">
        <v>77</v>
      </c>
      <c r="AY745" s="255" t="s">
        <v>121</v>
      </c>
    </row>
    <row r="746" s="10" customFormat="1" ht="29.88" customHeight="1">
      <c r="B746" s="204"/>
      <c r="C746" s="205"/>
      <c r="D746" s="206" t="s">
        <v>68</v>
      </c>
      <c r="E746" s="218" t="s">
        <v>1094</v>
      </c>
      <c r="F746" s="218" t="s">
        <v>1095</v>
      </c>
      <c r="G746" s="205"/>
      <c r="H746" s="205"/>
      <c r="I746" s="208"/>
      <c r="J746" s="219">
        <f>BK746</f>
        <v>0</v>
      </c>
      <c r="K746" s="205"/>
      <c r="L746" s="210"/>
      <c r="M746" s="211"/>
      <c r="N746" s="212"/>
      <c r="O746" s="212"/>
      <c r="P746" s="213">
        <f>SUM(P747:P806)</f>
        <v>0</v>
      </c>
      <c r="Q746" s="212"/>
      <c r="R746" s="213">
        <f>SUM(R747:R806)</f>
        <v>0</v>
      </c>
      <c r="S746" s="212"/>
      <c r="T746" s="214">
        <f>SUM(T747:T806)</f>
        <v>0</v>
      </c>
      <c r="AR746" s="215" t="s">
        <v>77</v>
      </c>
      <c r="AT746" s="216" t="s">
        <v>68</v>
      </c>
      <c r="AU746" s="216" t="s">
        <v>77</v>
      </c>
      <c r="AY746" s="215" t="s">
        <v>121</v>
      </c>
      <c r="BK746" s="217">
        <f>SUM(BK747:BK806)</f>
        <v>0</v>
      </c>
    </row>
    <row r="747" s="1" customFormat="1" ht="22.8" customHeight="1">
      <c r="B747" s="45"/>
      <c r="C747" s="220" t="s">
        <v>1096</v>
      </c>
      <c r="D747" s="220" t="s">
        <v>124</v>
      </c>
      <c r="E747" s="221" t="s">
        <v>1097</v>
      </c>
      <c r="F747" s="222" t="s">
        <v>1098</v>
      </c>
      <c r="G747" s="223" t="s">
        <v>258</v>
      </c>
      <c r="H747" s="224">
        <v>281.87099999999998</v>
      </c>
      <c r="I747" s="225"/>
      <c r="J747" s="226">
        <f>ROUND(I747*H747,2)</f>
        <v>0</v>
      </c>
      <c r="K747" s="222" t="s">
        <v>21</v>
      </c>
      <c r="L747" s="71"/>
      <c r="M747" s="227" t="s">
        <v>21</v>
      </c>
      <c r="N747" s="228" t="s">
        <v>40</v>
      </c>
      <c r="O747" s="46"/>
      <c r="P747" s="229">
        <f>O747*H747</f>
        <v>0</v>
      </c>
      <c r="Q747" s="229">
        <v>0</v>
      </c>
      <c r="R747" s="229">
        <f>Q747*H747</f>
        <v>0</v>
      </c>
      <c r="S747" s="229">
        <v>0</v>
      </c>
      <c r="T747" s="230">
        <f>S747*H747</f>
        <v>0</v>
      </c>
      <c r="AR747" s="23" t="s">
        <v>129</v>
      </c>
      <c r="AT747" s="23" t="s">
        <v>124</v>
      </c>
      <c r="AU747" s="23" t="s">
        <v>79</v>
      </c>
      <c r="AY747" s="23" t="s">
        <v>121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23" t="s">
        <v>77</v>
      </c>
      <c r="BK747" s="231">
        <f>ROUND(I747*H747,2)</f>
        <v>0</v>
      </c>
      <c r="BL747" s="23" t="s">
        <v>129</v>
      </c>
      <c r="BM747" s="23" t="s">
        <v>1099</v>
      </c>
    </row>
    <row r="748" s="1" customFormat="1">
      <c r="B748" s="45"/>
      <c r="C748" s="73"/>
      <c r="D748" s="232" t="s">
        <v>131</v>
      </c>
      <c r="E748" s="73"/>
      <c r="F748" s="233" t="s">
        <v>1100</v>
      </c>
      <c r="G748" s="73"/>
      <c r="H748" s="73"/>
      <c r="I748" s="190"/>
      <c r="J748" s="73"/>
      <c r="K748" s="73"/>
      <c r="L748" s="71"/>
      <c r="M748" s="234"/>
      <c r="N748" s="46"/>
      <c r="O748" s="46"/>
      <c r="P748" s="46"/>
      <c r="Q748" s="46"/>
      <c r="R748" s="46"/>
      <c r="S748" s="46"/>
      <c r="T748" s="94"/>
      <c r="AT748" s="23" t="s">
        <v>131</v>
      </c>
      <c r="AU748" s="23" t="s">
        <v>79</v>
      </c>
    </row>
    <row r="749" s="11" customFormat="1">
      <c r="B749" s="235"/>
      <c r="C749" s="236"/>
      <c r="D749" s="232" t="s">
        <v>133</v>
      </c>
      <c r="E749" s="237" t="s">
        <v>21</v>
      </c>
      <c r="F749" s="238" t="s">
        <v>1101</v>
      </c>
      <c r="G749" s="236"/>
      <c r="H749" s="237" t="s">
        <v>21</v>
      </c>
      <c r="I749" s="239"/>
      <c r="J749" s="236"/>
      <c r="K749" s="236"/>
      <c r="L749" s="240"/>
      <c r="M749" s="241"/>
      <c r="N749" s="242"/>
      <c r="O749" s="242"/>
      <c r="P749" s="242"/>
      <c r="Q749" s="242"/>
      <c r="R749" s="242"/>
      <c r="S749" s="242"/>
      <c r="T749" s="243"/>
      <c r="AT749" s="244" t="s">
        <v>133</v>
      </c>
      <c r="AU749" s="244" t="s">
        <v>79</v>
      </c>
      <c r="AV749" s="11" t="s">
        <v>77</v>
      </c>
      <c r="AW749" s="11" t="s">
        <v>33</v>
      </c>
      <c r="AX749" s="11" t="s">
        <v>69</v>
      </c>
      <c r="AY749" s="244" t="s">
        <v>121</v>
      </c>
    </row>
    <row r="750" s="12" customFormat="1">
      <c r="B750" s="245"/>
      <c r="C750" s="246"/>
      <c r="D750" s="232" t="s">
        <v>133</v>
      </c>
      <c r="E750" s="247" t="s">
        <v>21</v>
      </c>
      <c r="F750" s="248" t="s">
        <v>1102</v>
      </c>
      <c r="G750" s="246"/>
      <c r="H750" s="249">
        <v>35.463000000000001</v>
      </c>
      <c r="I750" s="250"/>
      <c r="J750" s="246"/>
      <c r="K750" s="246"/>
      <c r="L750" s="251"/>
      <c r="M750" s="252"/>
      <c r="N750" s="253"/>
      <c r="O750" s="253"/>
      <c r="P750" s="253"/>
      <c r="Q750" s="253"/>
      <c r="R750" s="253"/>
      <c r="S750" s="253"/>
      <c r="T750" s="254"/>
      <c r="AT750" s="255" t="s">
        <v>133</v>
      </c>
      <c r="AU750" s="255" t="s">
        <v>79</v>
      </c>
      <c r="AV750" s="12" t="s">
        <v>79</v>
      </c>
      <c r="AW750" s="12" t="s">
        <v>33</v>
      </c>
      <c r="AX750" s="12" t="s">
        <v>69</v>
      </c>
      <c r="AY750" s="255" t="s">
        <v>121</v>
      </c>
    </row>
    <row r="751" s="11" customFormat="1">
      <c r="B751" s="235"/>
      <c r="C751" s="236"/>
      <c r="D751" s="232" t="s">
        <v>133</v>
      </c>
      <c r="E751" s="237" t="s">
        <v>21</v>
      </c>
      <c r="F751" s="238" t="s">
        <v>1103</v>
      </c>
      <c r="G751" s="236"/>
      <c r="H751" s="237" t="s">
        <v>21</v>
      </c>
      <c r="I751" s="239"/>
      <c r="J751" s="236"/>
      <c r="K751" s="236"/>
      <c r="L751" s="240"/>
      <c r="M751" s="241"/>
      <c r="N751" s="242"/>
      <c r="O751" s="242"/>
      <c r="P751" s="242"/>
      <c r="Q751" s="242"/>
      <c r="R751" s="242"/>
      <c r="S751" s="242"/>
      <c r="T751" s="243"/>
      <c r="AT751" s="244" t="s">
        <v>133</v>
      </c>
      <c r="AU751" s="244" t="s">
        <v>79</v>
      </c>
      <c r="AV751" s="11" t="s">
        <v>77</v>
      </c>
      <c r="AW751" s="11" t="s">
        <v>33</v>
      </c>
      <c r="AX751" s="11" t="s">
        <v>69</v>
      </c>
      <c r="AY751" s="244" t="s">
        <v>121</v>
      </c>
    </row>
    <row r="752" s="12" customFormat="1">
      <c r="B752" s="245"/>
      <c r="C752" s="246"/>
      <c r="D752" s="232" t="s">
        <v>133</v>
      </c>
      <c r="E752" s="247" t="s">
        <v>21</v>
      </c>
      <c r="F752" s="248" t="s">
        <v>1104</v>
      </c>
      <c r="G752" s="246"/>
      <c r="H752" s="249">
        <v>246.40799999999999</v>
      </c>
      <c r="I752" s="250"/>
      <c r="J752" s="246"/>
      <c r="K752" s="246"/>
      <c r="L752" s="251"/>
      <c r="M752" s="252"/>
      <c r="N752" s="253"/>
      <c r="O752" s="253"/>
      <c r="P752" s="253"/>
      <c r="Q752" s="253"/>
      <c r="R752" s="253"/>
      <c r="S752" s="253"/>
      <c r="T752" s="254"/>
      <c r="AT752" s="255" t="s">
        <v>133</v>
      </c>
      <c r="AU752" s="255" t="s">
        <v>79</v>
      </c>
      <c r="AV752" s="12" t="s">
        <v>79</v>
      </c>
      <c r="AW752" s="12" t="s">
        <v>33</v>
      </c>
      <c r="AX752" s="12" t="s">
        <v>69</v>
      </c>
      <c r="AY752" s="255" t="s">
        <v>121</v>
      </c>
    </row>
    <row r="753" s="13" customFormat="1">
      <c r="B753" s="256"/>
      <c r="C753" s="257"/>
      <c r="D753" s="232" t="s">
        <v>133</v>
      </c>
      <c r="E753" s="258" t="s">
        <v>21</v>
      </c>
      <c r="F753" s="259" t="s">
        <v>137</v>
      </c>
      <c r="G753" s="257"/>
      <c r="H753" s="260">
        <v>281.87099999999998</v>
      </c>
      <c r="I753" s="261"/>
      <c r="J753" s="257"/>
      <c r="K753" s="257"/>
      <c r="L753" s="262"/>
      <c r="M753" s="263"/>
      <c r="N753" s="264"/>
      <c r="O753" s="264"/>
      <c r="P753" s="264"/>
      <c r="Q753" s="264"/>
      <c r="R753" s="264"/>
      <c r="S753" s="264"/>
      <c r="T753" s="265"/>
      <c r="AT753" s="266" t="s">
        <v>133</v>
      </c>
      <c r="AU753" s="266" t="s">
        <v>79</v>
      </c>
      <c r="AV753" s="13" t="s">
        <v>129</v>
      </c>
      <c r="AW753" s="13" t="s">
        <v>33</v>
      </c>
      <c r="AX753" s="13" t="s">
        <v>77</v>
      </c>
      <c r="AY753" s="266" t="s">
        <v>121</v>
      </c>
    </row>
    <row r="754" s="1" customFormat="1" ht="22.8" customHeight="1">
      <c r="B754" s="45"/>
      <c r="C754" s="220" t="s">
        <v>1105</v>
      </c>
      <c r="D754" s="220" t="s">
        <v>124</v>
      </c>
      <c r="E754" s="221" t="s">
        <v>1106</v>
      </c>
      <c r="F754" s="222" t="s">
        <v>1107</v>
      </c>
      <c r="G754" s="223" t="s">
        <v>258</v>
      </c>
      <c r="H754" s="224">
        <v>0.16400000000000001</v>
      </c>
      <c r="I754" s="225"/>
      <c r="J754" s="226">
        <f>ROUND(I754*H754,2)</f>
        <v>0</v>
      </c>
      <c r="K754" s="222" t="s">
        <v>128</v>
      </c>
      <c r="L754" s="71"/>
      <c r="M754" s="227" t="s">
        <v>21</v>
      </c>
      <c r="N754" s="228" t="s">
        <v>40</v>
      </c>
      <c r="O754" s="46"/>
      <c r="P754" s="229">
        <f>O754*H754</f>
        <v>0</v>
      </c>
      <c r="Q754" s="229">
        <v>0</v>
      </c>
      <c r="R754" s="229">
        <f>Q754*H754</f>
        <v>0</v>
      </c>
      <c r="S754" s="229">
        <v>0</v>
      </c>
      <c r="T754" s="230">
        <f>S754*H754</f>
        <v>0</v>
      </c>
      <c r="AR754" s="23" t="s">
        <v>129</v>
      </c>
      <c r="AT754" s="23" t="s">
        <v>124</v>
      </c>
      <c r="AU754" s="23" t="s">
        <v>79</v>
      </c>
      <c r="AY754" s="23" t="s">
        <v>121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23" t="s">
        <v>77</v>
      </c>
      <c r="BK754" s="231">
        <f>ROUND(I754*H754,2)</f>
        <v>0</v>
      </c>
      <c r="BL754" s="23" t="s">
        <v>129</v>
      </c>
      <c r="BM754" s="23" t="s">
        <v>1108</v>
      </c>
    </row>
    <row r="755" s="1" customFormat="1">
      <c r="B755" s="45"/>
      <c r="C755" s="73"/>
      <c r="D755" s="232" t="s">
        <v>131</v>
      </c>
      <c r="E755" s="73"/>
      <c r="F755" s="233" t="s">
        <v>1109</v>
      </c>
      <c r="G755" s="73"/>
      <c r="H755" s="73"/>
      <c r="I755" s="190"/>
      <c r="J755" s="73"/>
      <c r="K755" s="73"/>
      <c r="L755" s="71"/>
      <c r="M755" s="234"/>
      <c r="N755" s="46"/>
      <c r="O755" s="46"/>
      <c r="P755" s="46"/>
      <c r="Q755" s="46"/>
      <c r="R755" s="46"/>
      <c r="S755" s="46"/>
      <c r="T755" s="94"/>
      <c r="AT755" s="23" t="s">
        <v>131</v>
      </c>
      <c r="AU755" s="23" t="s">
        <v>79</v>
      </c>
    </row>
    <row r="756" s="12" customFormat="1">
      <c r="B756" s="245"/>
      <c r="C756" s="246"/>
      <c r="D756" s="232" t="s">
        <v>133</v>
      </c>
      <c r="E756" s="247" t="s">
        <v>21</v>
      </c>
      <c r="F756" s="248" t="s">
        <v>1110</v>
      </c>
      <c r="G756" s="246"/>
      <c r="H756" s="249">
        <v>0.032000000000000001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AT756" s="255" t="s">
        <v>133</v>
      </c>
      <c r="AU756" s="255" t="s">
        <v>79</v>
      </c>
      <c r="AV756" s="12" t="s">
        <v>79</v>
      </c>
      <c r="AW756" s="12" t="s">
        <v>33</v>
      </c>
      <c r="AX756" s="12" t="s">
        <v>69</v>
      </c>
      <c r="AY756" s="255" t="s">
        <v>121</v>
      </c>
    </row>
    <row r="757" s="12" customFormat="1">
      <c r="B757" s="245"/>
      <c r="C757" s="246"/>
      <c r="D757" s="232" t="s">
        <v>133</v>
      </c>
      <c r="E757" s="247" t="s">
        <v>21</v>
      </c>
      <c r="F757" s="248" t="s">
        <v>1111</v>
      </c>
      <c r="G757" s="246"/>
      <c r="H757" s="249">
        <v>0.13200000000000001</v>
      </c>
      <c r="I757" s="250"/>
      <c r="J757" s="246"/>
      <c r="K757" s="246"/>
      <c r="L757" s="251"/>
      <c r="M757" s="252"/>
      <c r="N757" s="253"/>
      <c r="O757" s="253"/>
      <c r="P757" s="253"/>
      <c r="Q757" s="253"/>
      <c r="R757" s="253"/>
      <c r="S757" s="253"/>
      <c r="T757" s="254"/>
      <c r="AT757" s="255" t="s">
        <v>133</v>
      </c>
      <c r="AU757" s="255" t="s">
        <v>79</v>
      </c>
      <c r="AV757" s="12" t="s">
        <v>79</v>
      </c>
      <c r="AW757" s="12" t="s">
        <v>33</v>
      </c>
      <c r="AX757" s="12" t="s">
        <v>69</v>
      </c>
      <c r="AY757" s="255" t="s">
        <v>121</v>
      </c>
    </row>
    <row r="758" s="13" customFormat="1">
      <c r="B758" s="256"/>
      <c r="C758" s="257"/>
      <c r="D758" s="232" t="s">
        <v>133</v>
      </c>
      <c r="E758" s="258" t="s">
        <v>21</v>
      </c>
      <c r="F758" s="259" t="s">
        <v>137</v>
      </c>
      <c r="G758" s="257"/>
      <c r="H758" s="260">
        <v>0.16400000000000001</v>
      </c>
      <c r="I758" s="261"/>
      <c r="J758" s="257"/>
      <c r="K758" s="257"/>
      <c r="L758" s="262"/>
      <c r="M758" s="263"/>
      <c r="N758" s="264"/>
      <c r="O758" s="264"/>
      <c r="P758" s="264"/>
      <c r="Q758" s="264"/>
      <c r="R758" s="264"/>
      <c r="S758" s="264"/>
      <c r="T758" s="265"/>
      <c r="AT758" s="266" t="s">
        <v>133</v>
      </c>
      <c r="AU758" s="266" t="s">
        <v>79</v>
      </c>
      <c r="AV758" s="13" t="s">
        <v>129</v>
      </c>
      <c r="AW758" s="13" t="s">
        <v>33</v>
      </c>
      <c r="AX758" s="13" t="s">
        <v>77</v>
      </c>
      <c r="AY758" s="266" t="s">
        <v>121</v>
      </c>
    </row>
    <row r="759" s="1" customFormat="1" ht="22.8" customHeight="1">
      <c r="B759" s="45"/>
      <c r="C759" s="220" t="s">
        <v>1112</v>
      </c>
      <c r="D759" s="220" t="s">
        <v>124</v>
      </c>
      <c r="E759" s="221" t="s">
        <v>1113</v>
      </c>
      <c r="F759" s="222" t="s">
        <v>1114</v>
      </c>
      <c r="G759" s="223" t="s">
        <v>258</v>
      </c>
      <c r="H759" s="224">
        <v>1256.8779999999999</v>
      </c>
      <c r="I759" s="225"/>
      <c r="J759" s="226">
        <f>ROUND(I759*H759,2)</f>
        <v>0</v>
      </c>
      <c r="K759" s="222" t="s">
        <v>128</v>
      </c>
      <c r="L759" s="71"/>
      <c r="M759" s="227" t="s">
        <v>21</v>
      </c>
      <c r="N759" s="228" t="s">
        <v>40</v>
      </c>
      <c r="O759" s="46"/>
      <c r="P759" s="229">
        <f>O759*H759</f>
        <v>0</v>
      </c>
      <c r="Q759" s="229">
        <v>0</v>
      </c>
      <c r="R759" s="229">
        <f>Q759*H759</f>
        <v>0</v>
      </c>
      <c r="S759" s="229">
        <v>0</v>
      </c>
      <c r="T759" s="230">
        <f>S759*H759</f>
        <v>0</v>
      </c>
      <c r="AR759" s="23" t="s">
        <v>129</v>
      </c>
      <c r="AT759" s="23" t="s">
        <v>124</v>
      </c>
      <c r="AU759" s="23" t="s">
        <v>79</v>
      </c>
      <c r="AY759" s="23" t="s">
        <v>121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23" t="s">
        <v>77</v>
      </c>
      <c r="BK759" s="231">
        <f>ROUND(I759*H759,2)</f>
        <v>0</v>
      </c>
      <c r="BL759" s="23" t="s">
        <v>129</v>
      </c>
      <c r="BM759" s="23" t="s">
        <v>1115</v>
      </c>
    </row>
    <row r="760" s="1" customFormat="1">
      <c r="B760" s="45"/>
      <c r="C760" s="73"/>
      <c r="D760" s="232" t="s">
        <v>131</v>
      </c>
      <c r="E760" s="73"/>
      <c r="F760" s="233" t="s">
        <v>1116</v>
      </c>
      <c r="G760" s="73"/>
      <c r="H760" s="73"/>
      <c r="I760" s="190"/>
      <c r="J760" s="73"/>
      <c r="K760" s="73"/>
      <c r="L760" s="71"/>
      <c r="M760" s="234"/>
      <c r="N760" s="46"/>
      <c r="O760" s="46"/>
      <c r="P760" s="46"/>
      <c r="Q760" s="46"/>
      <c r="R760" s="46"/>
      <c r="S760" s="46"/>
      <c r="T760" s="94"/>
      <c r="AT760" s="23" t="s">
        <v>131</v>
      </c>
      <c r="AU760" s="23" t="s">
        <v>79</v>
      </c>
    </row>
    <row r="761" s="11" customFormat="1">
      <c r="B761" s="235"/>
      <c r="C761" s="236"/>
      <c r="D761" s="232" t="s">
        <v>133</v>
      </c>
      <c r="E761" s="237" t="s">
        <v>21</v>
      </c>
      <c r="F761" s="238" t="s">
        <v>134</v>
      </c>
      <c r="G761" s="236"/>
      <c r="H761" s="237" t="s">
        <v>21</v>
      </c>
      <c r="I761" s="239"/>
      <c r="J761" s="236"/>
      <c r="K761" s="236"/>
      <c r="L761" s="240"/>
      <c r="M761" s="241"/>
      <c r="N761" s="242"/>
      <c r="O761" s="242"/>
      <c r="P761" s="242"/>
      <c r="Q761" s="242"/>
      <c r="R761" s="242"/>
      <c r="S761" s="242"/>
      <c r="T761" s="243"/>
      <c r="AT761" s="244" t="s">
        <v>133</v>
      </c>
      <c r="AU761" s="244" t="s">
        <v>79</v>
      </c>
      <c r="AV761" s="11" t="s">
        <v>77</v>
      </c>
      <c r="AW761" s="11" t="s">
        <v>33</v>
      </c>
      <c r="AX761" s="11" t="s">
        <v>69</v>
      </c>
      <c r="AY761" s="244" t="s">
        <v>121</v>
      </c>
    </row>
    <row r="762" s="12" customFormat="1">
      <c r="B762" s="245"/>
      <c r="C762" s="246"/>
      <c r="D762" s="232" t="s">
        <v>133</v>
      </c>
      <c r="E762" s="247" t="s">
        <v>21</v>
      </c>
      <c r="F762" s="248" t="s">
        <v>1117</v>
      </c>
      <c r="G762" s="246"/>
      <c r="H762" s="249">
        <v>597.38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AT762" s="255" t="s">
        <v>133</v>
      </c>
      <c r="AU762" s="255" t="s">
        <v>79</v>
      </c>
      <c r="AV762" s="12" t="s">
        <v>79</v>
      </c>
      <c r="AW762" s="12" t="s">
        <v>33</v>
      </c>
      <c r="AX762" s="12" t="s">
        <v>69</v>
      </c>
      <c r="AY762" s="255" t="s">
        <v>121</v>
      </c>
    </row>
    <row r="763" s="12" customFormat="1">
      <c r="B763" s="245"/>
      <c r="C763" s="246"/>
      <c r="D763" s="232" t="s">
        <v>133</v>
      </c>
      <c r="E763" s="247" t="s">
        <v>21</v>
      </c>
      <c r="F763" s="248" t="s">
        <v>1118</v>
      </c>
      <c r="G763" s="246"/>
      <c r="H763" s="249">
        <v>641.98800000000006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AT763" s="255" t="s">
        <v>133</v>
      </c>
      <c r="AU763" s="255" t="s">
        <v>79</v>
      </c>
      <c r="AV763" s="12" t="s">
        <v>79</v>
      </c>
      <c r="AW763" s="12" t="s">
        <v>33</v>
      </c>
      <c r="AX763" s="12" t="s">
        <v>69</v>
      </c>
      <c r="AY763" s="255" t="s">
        <v>121</v>
      </c>
    </row>
    <row r="764" s="12" customFormat="1">
      <c r="B764" s="245"/>
      <c r="C764" s="246"/>
      <c r="D764" s="232" t="s">
        <v>133</v>
      </c>
      <c r="E764" s="247" t="s">
        <v>21</v>
      </c>
      <c r="F764" s="248" t="s">
        <v>1119</v>
      </c>
      <c r="G764" s="246"/>
      <c r="H764" s="249">
        <v>17.510000000000002</v>
      </c>
      <c r="I764" s="250"/>
      <c r="J764" s="246"/>
      <c r="K764" s="246"/>
      <c r="L764" s="251"/>
      <c r="M764" s="252"/>
      <c r="N764" s="253"/>
      <c r="O764" s="253"/>
      <c r="P764" s="253"/>
      <c r="Q764" s="253"/>
      <c r="R764" s="253"/>
      <c r="S764" s="253"/>
      <c r="T764" s="254"/>
      <c r="AT764" s="255" t="s">
        <v>133</v>
      </c>
      <c r="AU764" s="255" t="s">
        <v>79</v>
      </c>
      <c r="AV764" s="12" t="s">
        <v>79</v>
      </c>
      <c r="AW764" s="12" t="s">
        <v>33</v>
      </c>
      <c r="AX764" s="12" t="s">
        <v>69</v>
      </c>
      <c r="AY764" s="255" t="s">
        <v>121</v>
      </c>
    </row>
    <row r="765" s="13" customFormat="1">
      <c r="B765" s="256"/>
      <c r="C765" s="257"/>
      <c r="D765" s="232" t="s">
        <v>133</v>
      </c>
      <c r="E765" s="258" t="s">
        <v>21</v>
      </c>
      <c r="F765" s="259" t="s">
        <v>137</v>
      </c>
      <c r="G765" s="257"/>
      <c r="H765" s="260">
        <v>1256.8779999999999</v>
      </c>
      <c r="I765" s="261"/>
      <c r="J765" s="257"/>
      <c r="K765" s="257"/>
      <c r="L765" s="262"/>
      <c r="M765" s="263"/>
      <c r="N765" s="264"/>
      <c r="O765" s="264"/>
      <c r="P765" s="264"/>
      <c r="Q765" s="264"/>
      <c r="R765" s="264"/>
      <c r="S765" s="264"/>
      <c r="T765" s="265"/>
      <c r="AT765" s="266" t="s">
        <v>133</v>
      </c>
      <c r="AU765" s="266" t="s">
        <v>79</v>
      </c>
      <c r="AV765" s="13" t="s">
        <v>129</v>
      </c>
      <c r="AW765" s="13" t="s">
        <v>33</v>
      </c>
      <c r="AX765" s="13" t="s">
        <v>77</v>
      </c>
      <c r="AY765" s="266" t="s">
        <v>121</v>
      </c>
    </row>
    <row r="766" s="1" customFormat="1" ht="22.8" customHeight="1">
      <c r="B766" s="45"/>
      <c r="C766" s="220" t="s">
        <v>1120</v>
      </c>
      <c r="D766" s="220" t="s">
        <v>124</v>
      </c>
      <c r="E766" s="221" t="s">
        <v>1121</v>
      </c>
      <c r="F766" s="222" t="s">
        <v>1114</v>
      </c>
      <c r="G766" s="223" t="s">
        <v>258</v>
      </c>
      <c r="H766" s="224">
        <v>821.77999999999997</v>
      </c>
      <c r="I766" s="225"/>
      <c r="J766" s="226">
        <f>ROUND(I766*H766,2)</f>
        <v>0</v>
      </c>
      <c r="K766" s="222" t="s">
        <v>21</v>
      </c>
      <c r="L766" s="71"/>
      <c r="M766" s="227" t="s">
        <v>21</v>
      </c>
      <c r="N766" s="228" t="s">
        <v>40</v>
      </c>
      <c r="O766" s="46"/>
      <c r="P766" s="229">
        <f>O766*H766</f>
        <v>0</v>
      </c>
      <c r="Q766" s="229">
        <v>0</v>
      </c>
      <c r="R766" s="229">
        <f>Q766*H766</f>
        <v>0</v>
      </c>
      <c r="S766" s="229">
        <v>0</v>
      </c>
      <c r="T766" s="230">
        <f>S766*H766</f>
        <v>0</v>
      </c>
      <c r="AR766" s="23" t="s">
        <v>129</v>
      </c>
      <c r="AT766" s="23" t="s">
        <v>124</v>
      </c>
      <c r="AU766" s="23" t="s">
        <v>79</v>
      </c>
      <c r="AY766" s="23" t="s">
        <v>121</v>
      </c>
      <c r="BE766" s="231">
        <f>IF(N766="základní",J766,0)</f>
        <v>0</v>
      </c>
      <c r="BF766" s="231">
        <f>IF(N766="snížená",J766,0)</f>
        <v>0</v>
      </c>
      <c r="BG766" s="231">
        <f>IF(N766="zákl. přenesená",J766,0)</f>
        <v>0</v>
      </c>
      <c r="BH766" s="231">
        <f>IF(N766="sníž. přenesená",J766,0)</f>
        <v>0</v>
      </c>
      <c r="BI766" s="231">
        <f>IF(N766="nulová",J766,0)</f>
        <v>0</v>
      </c>
      <c r="BJ766" s="23" t="s">
        <v>77</v>
      </c>
      <c r="BK766" s="231">
        <f>ROUND(I766*H766,2)</f>
        <v>0</v>
      </c>
      <c r="BL766" s="23" t="s">
        <v>129</v>
      </c>
      <c r="BM766" s="23" t="s">
        <v>1122</v>
      </c>
    </row>
    <row r="767" s="1" customFormat="1">
      <c r="B767" s="45"/>
      <c r="C767" s="73"/>
      <c r="D767" s="232" t="s">
        <v>131</v>
      </c>
      <c r="E767" s="73"/>
      <c r="F767" s="233" t="s">
        <v>1116</v>
      </c>
      <c r="G767" s="73"/>
      <c r="H767" s="73"/>
      <c r="I767" s="190"/>
      <c r="J767" s="73"/>
      <c r="K767" s="73"/>
      <c r="L767" s="71"/>
      <c r="M767" s="234"/>
      <c r="N767" s="46"/>
      <c r="O767" s="46"/>
      <c r="P767" s="46"/>
      <c r="Q767" s="46"/>
      <c r="R767" s="46"/>
      <c r="S767" s="46"/>
      <c r="T767" s="94"/>
      <c r="AT767" s="23" t="s">
        <v>131</v>
      </c>
      <c r="AU767" s="23" t="s">
        <v>79</v>
      </c>
    </row>
    <row r="768" s="11" customFormat="1">
      <c r="B768" s="235"/>
      <c r="C768" s="236"/>
      <c r="D768" s="232" t="s">
        <v>133</v>
      </c>
      <c r="E768" s="237" t="s">
        <v>21</v>
      </c>
      <c r="F768" s="238" t="s">
        <v>502</v>
      </c>
      <c r="G768" s="236"/>
      <c r="H768" s="237" t="s">
        <v>21</v>
      </c>
      <c r="I768" s="239"/>
      <c r="J768" s="236"/>
      <c r="K768" s="236"/>
      <c r="L768" s="240"/>
      <c r="M768" s="241"/>
      <c r="N768" s="242"/>
      <c r="O768" s="242"/>
      <c r="P768" s="242"/>
      <c r="Q768" s="242"/>
      <c r="R768" s="242"/>
      <c r="S768" s="242"/>
      <c r="T768" s="243"/>
      <c r="AT768" s="244" t="s">
        <v>133</v>
      </c>
      <c r="AU768" s="244" t="s">
        <v>79</v>
      </c>
      <c r="AV768" s="11" t="s">
        <v>77</v>
      </c>
      <c r="AW768" s="11" t="s">
        <v>33</v>
      </c>
      <c r="AX768" s="11" t="s">
        <v>69</v>
      </c>
      <c r="AY768" s="244" t="s">
        <v>121</v>
      </c>
    </row>
    <row r="769" s="12" customFormat="1">
      <c r="B769" s="245"/>
      <c r="C769" s="246"/>
      <c r="D769" s="232" t="s">
        <v>133</v>
      </c>
      <c r="E769" s="247" t="s">
        <v>21</v>
      </c>
      <c r="F769" s="248" t="s">
        <v>1123</v>
      </c>
      <c r="G769" s="246"/>
      <c r="H769" s="249">
        <v>821.77999999999997</v>
      </c>
      <c r="I769" s="250"/>
      <c r="J769" s="246"/>
      <c r="K769" s="246"/>
      <c r="L769" s="251"/>
      <c r="M769" s="252"/>
      <c r="N769" s="253"/>
      <c r="O769" s="253"/>
      <c r="P769" s="253"/>
      <c r="Q769" s="253"/>
      <c r="R769" s="253"/>
      <c r="S769" s="253"/>
      <c r="T769" s="254"/>
      <c r="AT769" s="255" t="s">
        <v>133</v>
      </c>
      <c r="AU769" s="255" t="s">
        <v>79</v>
      </c>
      <c r="AV769" s="12" t="s">
        <v>79</v>
      </c>
      <c r="AW769" s="12" t="s">
        <v>33</v>
      </c>
      <c r="AX769" s="12" t="s">
        <v>77</v>
      </c>
      <c r="AY769" s="255" t="s">
        <v>121</v>
      </c>
    </row>
    <row r="770" s="1" customFormat="1" ht="14.4" customHeight="1">
      <c r="B770" s="45"/>
      <c r="C770" s="220" t="s">
        <v>1124</v>
      </c>
      <c r="D770" s="220" t="s">
        <v>124</v>
      </c>
      <c r="E770" s="221" t="s">
        <v>1125</v>
      </c>
      <c r="F770" s="222" t="s">
        <v>1126</v>
      </c>
      <c r="G770" s="223" t="s">
        <v>258</v>
      </c>
      <c r="H770" s="224">
        <v>641.98800000000006</v>
      </c>
      <c r="I770" s="225"/>
      <c r="J770" s="226">
        <f>ROUND(I770*H770,2)</f>
        <v>0</v>
      </c>
      <c r="K770" s="222" t="s">
        <v>128</v>
      </c>
      <c r="L770" s="71"/>
      <c r="M770" s="227" t="s">
        <v>21</v>
      </c>
      <c r="N770" s="228" t="s">
        <v>40</v>
      </c>
      <c r="O770" s="46"/>
      <c r="P770" s="229">
        <f>O770*H770</f>
        <v>0</v>
      </c>
      <c r="Q770" s="229">
        <v>0</v>
      </c>
      <c r="R770" s="229">
        <f>Q770*H770</f>
        <v>0</v>
      </c>
      <c r="S770" s="229">
        <v>0</v>
      </c>
      <c r="T770" s="230">
        <f>S770*H770</f>
        <v>0</v>
      </c>
      <c r="AR770" s="23" t="s">
        <v>129</v>
      </c>
      <c r="AT770" s="23" t="s">
        <v>124</v>
      </c>
      <c r="AU770" s="23" t="s">
        <v>79</v>
      </c>
      <c r="AY770" s="23" t="s">
        <v>121</v>
      </c>
      <c r="BE770" s="231">
        <f>IF(N770="základní",J770,0)</f>
        <v>0</v>
      </c>
      <c r="BF770" s="231">
        <f>IF(N770="snížená",J770,0)</f>
        <v>0</v>
      </c>
      <c r="BG770" s="231">
        <f>IF(N770="zákl. přenesená",J770,0)</f>
        <v>0</v>
      </c>
      <c r="BH770" s="231">
        <f>IF(N770="sníž. přenesená",J770,0)</f>
        <v>0</v>
      </c>
      <c r="BI770" s="231">
        <f>IF(N770="nulová",J770,0)</f>
        <v>0</v>
      </c>
      <c r="BJ770" s="23" t="s">
        <v>77</v>
      </c>
      <c r="BK770" s="231">
        <f>ROUND(I770*H770,2)</f>
        <v>0</v>
      </c>
      <c r="BL770" s="23" t="s">
        <v>129</v>
      </c>
      <c r="BM770" s="23" t="s">
        <v>1127</v>
      </c>
    </row>
    <row r="771" s="1" customFormat="1">
      <c r="B771" s="45"/>
      <c r="C771" s="73"/>
      <c r="D771" s="232" t="s">
        <v>131</v>
      </c>
      <c r="E771" s="73"/>
      <c r="F771" s="233" t="s">
        <v>1128</v>
      </c>
      <c r="G771" s="73"/>
      <c r="H771" s="73"/>
      <c r="I771" s="190"/>
      <c r="J771" s="73"/>
      <c r="K771" s="73"/>
      <c r="L771" s="71"/>
      <c r="M771" s="234"/>
      <c r="N771" s="46"/>
      <c r="O771" s="46"/>
      <c r="P771" s="46"/>
      <c r="Q771" s="46"/>
      <c r="R771" s="46"/>
      <c r="S771" s="46"/>
      <c r="T771" s="94"/>
      <c r="AT771" s="23" t="s">
        <v>131</v>
      </c>
      <c r="AU771" s="23" t="s">
        <v>79</v>
      </c>
    </row>
    <row r="772" s="12" customFormat="1">
      <c r="B772" s="245"/>
      <c r="C772" s="246"/>
      <c r="D772" s="232" t="s">
        <v>133</v>
      </c>
      <c r="E772" s="247" t="s">
        <v>21</v>
      </c>
      <c r="F772" s="248" t="s">
        <v>1118</v>
      </c>
      <c r="G772" s="246"/>
      <c r="H772" s="249">
        <v>641.98800000000006</v>
      </c>
      <c r="I772" s="250"/>
      <c r="J772" s="246"/>
      <c r="K772" s="246"/>
      <c r="L772" s="251"/>
      <c r="M772" s="252"/>
      <c r="N772" s="253"/>
      <c r="O772" s="253"/>
      <c r="P772" s="253"/>
      <c r="Q772" s="253"/>
      <c r="R772" s="253"/>
      <c r="S772" s="253"/>
      <c r="T772" s="254"/>
      <c r="AT772" s="255" t="s">
        <v>133</v>
      </c>
      <c r="AU772" s="255" t="s">
        <v>79</v>
      </c>
      <c r="AV772" s="12" t="s">
        <v>79</v>
      </c>
      <c r="AW772" s="12" t="s">
        <v>33</v>
      </c>
      <c r="AX772" s="12" t="s">
        <v>77</v>
      </c>
      <c r="AY772" s="255" t="s">
        <v>121</v>
      </c>
    </row>
    <row r="773" s="1" customFormat="1" ht="22.8" customHeight="1">
      <c r="B773" s="45"/>
      <c r="C773" s="220" t="s">
        <v>1129</v>
      </c>
      <c r="D773" s="220" t="s">
        <v>124</v>
      </c>
      <c r="E773" s="221" t="s">
        <v>1130</v>
      </c>
      <c r="F773" s="222" t="s">
        <v>1131</v>
      </c>
      <c r="G773" s="223" t="s">
        <v>258</v>
      </c>
      <c r="H773" s="224">
        <v>10913.796</v>
      </c>
      <c r="I773" s="225"/>
      <c r="J773" s="226">
        <f>ROUND(I773*H773,2)</f>
        <v>0</v>
      </c>
      <c r="K773" s="222" t="s">
        <v>128</v>
      </c>
      <c r="L773" s="71"/>
      <c r="M773" s="227" t="s">
        <v>21</v>
      </c>
      <c r="N773" s="228" t="s">
        <v>40</v>
      </c>
      <c r="O773" s="46"/>
      <c r="P773" s="229">
        <f>O773*H773</f>
        <v>0</v>
      </c>
      <c r="Q773" s="229">
        <v>0</v>
      </c>
      <c r="R773" s="229">
        <f>Q773*H773</f>
        <v>0</v>
      </c>
      <c r="S773" s="229">
        <v>0</v>
      </c>
      <c r="T773" s="230">
        <f>S773*H773</f>
        <v>0</v>
      </c>
      <c r="AR773" s="23" t="s">
        <v>129</v>
      </c>
      <c r="AT773" s="23" t="s">
        <v>124</v>
      </c>
      <c r="AU773" s="23" t="s">
        <v>79</v>
      </c>
      <c r="AY773" s="23" t="s">
        <v>121</v>
      </c>
      <c r="BE773" s="231">
        <f>IF(N773="základní",J773,0)</f>
        <v>0</v>
      </c>
      <c r="BF773" s="231">
        <f>IF(N773="snížená",J773,0)</f>
        <v>0</v>
      </c>
      <c r="BG773" s="231">
        <f>IF(N773="zákl. přenesená",J773,0)</f>
        <v>0</v>
      </c>
      <c r="BH773" s="231">
        <f>IF(N773="sníž. přenesená",J773,0)</f>
        <v>0</v>
      </c>
      <c r="BI773" s="231">
        <f>IF(N773="nulová",J773,0)</f>
        <v>0</v>
      </c>
      <c r="BJ773" s="23" t="s">
        <v>77</v>
      </c>
      <c r="BK773" s="231">
        <f>ROUND(I773*H773,2)</f>
        <v>0</v>
      </c>
      <c r="BL773" s="23" t="s">
        <v>129</v>
      </c>
      <c r="BM773" s="23" t="s">
        <v>1132</v>
      </c>
    </row>
    <row r="774" s="1" customFormat="1">
      <c r="B774" s="45"/>
      <c r="C774" s="73"/>
      <c r="D774" s="232" t="s">
        <v>131</v>
      </c>
      <c r="E774" s="73"/>
      <c r="F774" s="233" t="s">
        <v>1133</v>
      </c>
      <c r="G774" s="73"/>
      <c r="H774" s="73"/>
      <c r="I774" s="190"/>
      <c r="J774" s="73"/>
      <c r="K774" s="73"/>
      <c r="L774" s="71"/>
      <c r="M774" s="234"/>
      <c r="N774" s="46"/>
      <c r="O774" s="46"/>
      <c r="P774" s="46"/>
      <c r="Q774" s="46"/>
      <c r="R774" s="46"/>
      <c r="S774" s="46"/>
      <c r="T774" s="94"/>
      <c r="AT774" s="23" t="s">
        <v>131</v>
      </c>
      <c r="AU774" s="23" t="s">
        <v>79</v>
      </c>
    </row>
    <row r="775" s="12" customFormat="1">
      <c r="B775" s="245"/>
      <c r="C775" s="246"/>
      <c r="D775" s="232" t="s">
        <v>133</v>
      </c>
      <c r="E775" s="247" t="s">
        <v>21</v>
      </c>
      <c r="F775" s="248" t="s">
        <v>1134</v>
      </c>
      <c r="G775" s="246"/>
      <c r="H775" s="249">
        <v>10913.796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AT775" s="255" t="s">
        <v>133</v>
      </c>
      <c r="AU775" s="255" t="s">
        <v>79</v>
      </c>
      <c r="AV775" s="12" t="s">
        <v>79</v>
      </c>
      <c r="AW775" s="12" t="s">
        <v>33</v>
      </c>
      <c r="AX775" s="12" t="s">
        <v>77</v>
      </c>
      <c r="AY775" s="255" t="s">
        <v>121</v>
      </c>
    </row>
    <row r="776" s="1" customFormat="1" ht="14.4" customHeight="1">
      <c r="B776" s="45"/>
      <c r="C776" s="220" t="s">
        <v>1135</v>
      </c>
      <c r="D776" s="220" t="s">
        <v>124</v>
      </c>
      <c r="E776" s="221" t="s">
        <v>1136</v>
      </c>
      <c r="F776" s="222" t="s">
        <v>1137</v>
      </c>
      <c r="G776" s="223" t="s">
        <v>258</v>
      </c>
      <c r="H776" s="224">
        <v>888.39599999999996</v>
      </c>
      <c r="I776" s="225"/>
      <c r="J776" s="226">
        <f>ROUND(I776*H776,2)</f>
        <v>0</v>
      </c>
      <c r="K776" s="222" t="s">
        <v>128</v>
      </c>
      <c r="L776" s="71"/>
      <c r="M776" s="227" t="s">
        <v>21</v>
      </c>
      <c r="N776" s="228" t="s">
        <v>40</v>
      </c>
      <c r="O776" s="46"/>
      <c r="P776" s="229">
        <f>O776*H776</f>
        <v>0</v>
      </c>
      <c r="Q776" s="229">
        <v>0</v>
      </c>
      <c r="R776" s="229">
        <f>Q776*H776</f>
        <v>0</v>
      </c>
      <c r="S776" s="229">
        <v>0</v>
      </c>
      <c r="T776" s="230">
        <f>S776*H776</f>
        <v>0</v>
      </c>
      <c r="AR776" s="23" t="s">
        <v>129</v>
      </c>
      <c r="AT776" s="23" t="s">
        <v>124</v>
      </c>
      <c r="AU776" s="23" t="s">
        <v>79</v>
      </c>
      <c r="AY776" s="23" t="s">
        <v>121</v>
      </c>
      <c r="BE776" s="231">
        <f>IF(N776="základní",J776,0)</f>
        <v>0</v>
      </c>
      <c r="BF776" s="231">
        <f>IF(N776="snížená",J776,0)</f>
        <v>0</v>
      </c>
      <c r="BG776" s="231">
        <f>IF(N776="zákl. přenesená",J776,0)</f>
        <v>0</v>
      </c>
      <c r="BH776" s="231">
        <f>IF(N776="sníž. přenesená",J776,0)</f>
        <v>0</v>
      </c>
      <c r="BI776" s="231">
        <f>IF(N776="nulová",J776,0)</f>
        <v>0</v>
      </c>
      <c r="BJ776" s="23" t="s">
        <v>77</v>
      </c>
      <c r="BK776" s="231">
        <f>ROUND(I776*H776,2)</f>
        <v>0</v>
      </c>
      <c r="BL776" s="23" t="s">
        <v>129</v>
      </c>
      <c r="BM776" s="23" t="s">
        <v>1138</v>
      </c>
    </row>
    <row r="777" s="1" customFormat="1">
      <c r="B777" s="45"/>
      <c r="C777" s="73"/>
      <c r="D777" s="232" t="s">
        <v>131</v>
      </c>
      <c r="E777" s="73"/>
      <c r="F777" s="233" t="s">
        <v>1139</v>
      </c>
      <c r="G777" s="73"/>
      <c r="H777" s="73"/>
      <c r="I777" s="190"/>
      <c r="J777" s="73"/>
      <c r="K777" s="73"/>
      <c r="L777" s="71"/>
      <c r="M777" s="234"/>
      <c r="N777" s="46"/>
      <c r="O777" s="46"/>
      <c r="P777" s="46"/>
      <c r="Q777" s="46"/>
      <c r="R777" s="46"/>
      <c r="S777" s="46"/>
      <c r="T777" s="94"/>
      <c r="AT777" s="23" t="s">
        <v>131</v>
      </c>
      <c r="AU777" s="23" t="s">
        <v>79</v>
      </c>
    </row>
    <row r="778" s="12" customFormat="1">
      <c r="B778" s="245"/>
      <c r="C778" s="246"/>
      <c r="D778" s="232" t="s">
        <v>133</v>
      </c>
      <c r="E778" s="247" t="s">
        <v>21</v>
      </c>
      <c r="F778" s="248" t="s">
        <v>1118</v>
      </c>
      <c r="G778" s="246"/>
      <c r="H778" s="249">
        <v>641.98800000000006</v>
      </c>
      <c r="I778" s="250"/>
      <c r="J778" s="246"/>
      <c r="K778" s="246"/>
      <c r="L778" s="251"/>
      <c r="M778" s="252"/>
      <c r="N778" s="253"/>
      <c r="O778" s="253"/>
      <c r="P778" s="253"/>
      <c r="Q778" s="253"/>
      <c r="R778" s="253"/>
      <c r="S778" s="253"/>
      <c r="T778" s="254"/>
      <c r="AT778" s="255" t="s">
        <v>133</v>
      </c>
      <c r="AU778" s="255" t="s">
        <v>79</v>
      </c>
      <c r="AV778" s="12" t="s">
        <v>79</v>
      </c>
      <c r="AW778" s="12" t="s">
        <v>33</v>
      </c>
      <c r="AX778" s="12" t="s">
        <v>69</v>
      </c>
      <c r="AY778" s="255" t="s">
        <v>121</v>
      </c>
    </row>
    <row r="779" s="12" customFormat="1">
      <c r="B779" s="245"/>
      <c r="C779" s="246"/>
      <c r="D779" s="232" t="s">
        <v>133</v>
      </c>
      <c r="E779" s="247" t="s">
        <v>21</v>
      </c>
      <c r="F779" s="248" t="s">
        <v>1140</v>
      </c>
      <c r="G779" s="246"/>
      <c r="H779" s="249">
        <v>246.40799999999999</v>
      </c>
      <c r="I779" s="250"/>
      <c r="J779" s="246"/>
      <c r="K779" s="246"/>
      <c r="L779" s="251"/>
      <c r="M779" s="252"/>
      <c r="N779" s="253"/>
      <c r="O779" s="253"/>
      <c r="P779" s="253"/>
      <c r="Q779" s="253"/>
      <c r="R779" s="253"/>
      <c r="S779" s="253"/>
      <c r="T779" s="254"/>
      <c r="AT779" s="255" t="s">
        <v>133</v>
      </c>
      <c r="AU779" s="255" t="s">
        <v>79</v>
      </c>
      <c r="AV779" s="12" t="s">
        <v>79</v>
      </c>
      <c r="AW779" s="12" t="s">
        <v>33</v>
      </c>
      <c r="AX779" s="12" t="s">
        <v>69</v>
      </c>
      <c r="AY779" s="255" t="s">
        <v>121</v>
      </c>
    </row>
    <row r="780" s="13" customFormat="1">
      <c r="B780" s="256"/>
      <c r="C780" s="257"/>
      <c r="D780" s="232" t="s">
        <v>133</v>
      </c>
      <c r="E780" s="258" t="s">
        <v>21</v>
      </c>
      <c r="F780" s="259" t="s">
        <v>137</v>
      </c>
      <c r="G780" s="257"/>
      <c r="H780" s="260">
        <v>888.39599999999996</v>
      </c>
      <c r="I780" s="261"/>
      <c r="J780" s="257"/>
      <c r="K780" s="257"/>
      <c r="L780" s="262"/>
      <c r="M780" s="263"/>
      <c r="N780" s="264"/>
      <c r="O780" s="264"/>
      <c r="P780" s="264"/>
      <c r="Q780" s="264"/>
      <c r="R780" s="264"/>
      <c r="S780" s="264"/>
      <c r="T780" s="265"/>
      <c r="AT780" s="266" t="s">
        <v>133</v>
      </c>
      <c r="AU780" s="266" t="s">
        <v>79</v>
      </c>
      <c r="AV780" s="13" t="s">
        <v>129</v>
      </c>
      <c r="AW780" s="13" t="s">
        <v>33</v>
      </c>
      <c r="AX780" s="13" t="s">
        <v>77</v>
      </c>
      <c r="AY780" s="266" t="s">
        <v>121</v>
      </c>
    </row>
    <row r="781" s="1" customFormat="1" ht="14.4" customHeight="1">
      <c r="B781" s="45"/>
      <c r="C781" s="220" t="s">
        <v>1141</v>
      </c>
      <c r="D781" s="220" t="s">
        <v>124</v>
      </c>
      <c r="E781" s="221" t="s">
        <v>1142</v>
      </c>
      <c r="F781" s="222" t="s">
        <v>1143</v>
      </c>
      <c r="G781" s="223" t="s">
        <v>258</v>
      </c>
      <c r="H781" s="224">
        <v>927.13599999999997</v>
      </c>
      <c r="I781" s="225"/>
      <c r="J781" s="226">
        <f>ROUND(I781*H781,2)</f>
        <v>0</v>
      </c>
      <c r="K781" s="222" t="s">
        <v>128</v>
      </c>
      <c r="L781" s="71"/>
      <c r="M781" s="227" t="s">
        <v>21</v>
      </c>
      <c r="N781" s="228" t="s">
        <v>40</v>
      </c>
      <c r="O781" s="46"/>
      <c r="P781" s="229">
        <f>O781*H781</f>
        <v>0</v>
      </c>
      <c r="Q781" s="229">
        <v>0</v>
      </c>
      <c r="R781" s="229">
        <f>Q781*H781</f>
        <v>0</v>
      </c>
      <c r="S781" s="229">
        <v>0</v>
      </c>
      <c r="T781" s="230">
        <f>S781*H781</f>
        <v>0</v>
      </c>
      <c r="AR781" s="23" t="s">
        <v>129</v>
      </c>
      <c r="AT781" s="23" t="s">
        <v>124</v>
      </c>
      <c r="AU781" s="23" t="s">
        <v>79</v>
      </c>
      <c r="AY781" s="23" t="s">
        <v>121</v>
      </c>
      <c r="BE781" s="231">
        <f>IF(N781="základní",J781,0)</f>
        <v>0</v>
      </c>
      <c r="BF781" s="231">
        <f>IF(N781="snížená",J781,0)</f>
        <v>0</v>
      </c>
      <c r="BG781" s="231">
        <f>IF(N781="zákl. přenesená",J781,0)</f>
        <v>0</v>
      </c>
      <c r="BH781" s="231">
        <f>IF(N781="sníž. přenesená",J781,0)</f>
        <v>0</v>
      </c>
      <c r="BI781" s="231">
        <f>IF(N781="nulová",J781,0)</f>
        <v>0</v>
      </c>
      <c r="BJ781" s="23" t="s">
        <v>77</v>
      </c>
      <c r="BK781" s="231">
        <f>ROUND(I781*H781,2)</f>
        <v>0</v>
      </c>
      <c r="BL781" s="23" t="s">
        <v>129</v>
      </c>
      <c r="BM781" s="23" t="s">
        <v>1144</v>
      </c>
    </row>
    <row r="782" s="1" customFormat="1">
      <c r="B782" s="45"/>
      <c r="C782" s="73"/>
      <c r="D782" s="232" t="s">
        <v>131</v>
      </c>
      <c r="E782" s="73"/>
      <c r="F782" s="233" t="s">
        <v>1145</v>
      </c>
      <c r="G782" s="73"/>
      <c r="H782" s="73"/>
      <c r="I782" s="190"/>
      <c r="J782" s="73"/>
      <c r="K782" s="73"/>
      <c r="L782" s="71"/>
      <c r="M782" s="234"/>
      <c r="N782" s="46"/>
      <c r="O782" s="46"/>
      <c r="P782" s="46"/>
      <c r="Q782" s="46"/>
      <c r="R782" s="46"/>
      <c r="S782" s="46"/>
      <c r="T782" s="94"/>
      <c r="AT782" s="23" t="s">
        <v>131</v>
      </c>
      <c r="AU782" s="23" t="s">
        <v>79</v>
      </c>
    </row>
    <row r="783" s="12" customFormat="1">
      <c r="B783" s="245"/>
      <c r="C783" s="246"/>
      <c r="D783" s="232" t="s">
        <v>133</v>
      </c>
      <c r="E783" s="247" t="s">
        <v>21</v>
      </c>
      <c r="F783" s="248" t="s">
        <v>1146</v>
      </c>
      <c r="G783" s="246"/>
      <c r="H783" s="249">
        <v>70.926000000000002</v>
      </c>
      <c r="I783" s="250"/>
      <c r="J783" s="246"/>
      <c r="K783" s="246"/>
      <c r="L783" s="251"/>
      <c r="M783" s="252"/>
      <c r="N783" s="253"/>
      <c r="O783" s="253"/>
      <c r="P783" s="253"/>
      <c r="Q783" s="253"/>
      <c r="R783" s="253"/>
      <c r="S783" s="253"/>
      <c r="T783" s="254"/>
      <c r="AT783" s="255" t="s">
        <v>133</v>
      </c>
      <c r="AU783" s="255" t="s">
        <v>79</v>
      </c>
      <c r="AV783" s="12" t="s">
        <v>79</v>
      </c>
      <c r="AW783" s="12" t="s">
        <v>33</v>
      </c>
      <c r="AX783" s="12" t="s">
        <v>69</v>
      </c>
      <c r="AY783" s="255" t="s">
        <v>121</v>
      </c>
    </row>
    <row r="784" s="12" customFormat="1">
      <c r="B784" s="245"/>
      <c r="C784" s="246"/>
      <c r="D784" s="232" t="s">
        <v>133</v>
      </c>
      <c r="E784" s="247" t="s">
        <v>21</v>
      </c>
      <c r="F784" s="248" t="s">
        <v>1147</v>
      </c>
      <c r="G784" s="246"/>
      <c r="H784" s="249">
        <v>0.13200000000000001</v>
      </c>
      <c r="I784" s="250"/>
      <c r="J784" s="246"/>
      <c r="K784" s="246"/>
      <c r="L784" s="251"/>
      <c r="M784" s="252"/>
      <c r="N784" s="253"/>
      <c r="O784" s="253"/>
      <c r="P784" s="253"/>
      <c r="Q784" s="253"/>
      <c r="R784" s="253"/>
      <c r="S784" s="253"/>
      <c r="T784" s="254"/>
      <c r="AT784" s="255" t="s">
        <v>133</v>
      </c>
      <c r="AU784" s="255" t="s">
        <v>79</v>
      </c>
      <c r="AV784" s="12" t="s">
        <v>79</v>
      </c>
      <c r="AW784" s="12" t="s">
        <v>33</v>
      </c>
      <c r="AX784" s="12" t="s">
        <v>69</v>
      </c>
      <c r="AY784" s="255" t="s">
        <v>121</v>
      </c>
    </row>
    <row r="785" s="12" customFormat="1">
      <c r="B785" s="245"/>
      <c r="C785" s="246"/>
      <c r="D785" s="232" t="s">
        <v>133</v>
      </c>
      <c r="E785" s="247" t="s">
        <v>21</v>
      </c>
      <c r="F785" s="248" t="s">
        <v>1148</v>
      </c>
      <c r="G785" s="246"/>
      <c r="H785" s="249">
        <v>609.63800000000003</v>
      </c>
      <c r="I785" s="250"/>
      <c r="J785" s="246"/>
      <c r="K785" s="246"/>
      <c r="L785" s="251"/>
      <c r="M785" s="252"/>
      <c r="N785" s="253"/>
      <c r="O785" s="253"/>
      <c r="P785" s="253"/>
      <c r="Q785" s="253"/>
      <c r="R785" s="253"/>
      <c r="S785" s="253"/>
      <c r="T785" s="254"/>
      <c r="AT785" s="255" t="s">
        <v>133</v>
      </c>
      <c r="AU785" s="255" t="s">
        <v>79</v>
      </c>
      <c r="AV785" s="12" t="s">
        <v>79</v>
      </c>
      <c r="AW785" s="12" t="s">
        <v>33</v>
      </c>
      <c r="AX785" s="12" t="s">
        <v>69</v>
      </c>
      <c r="AY785" s="255" t="s">
        <v>121</v>
      </c>
    </row>
    <row r="786" s="12" customFormat="1">
      <c r="B786" s="245"/>
      <c r="C786" s="246"/>
      <c r="D786" s="232" t="s">
        <v>133</v>
      </c>
      <c r="E786" s="247" t="s">
        <v>21</v>
      </c>
      <c r="F786" s="248" t="s">
        <v>1149</v>
      </c>
      <c r="G786" s="246"/>
      <c r="H786" s="249">
        <v>0.032000000000000001</v>
      </c>
      <c r="I786" s="250"/>
      <c r="J786" s="246"/>
      <c r="K786" s="246"/>
      <c r="L786" s="251"/>
      <c r="M786" s="252"/>
      <c r="N786" s="253"/>
      <c r="O786" s="253"/>
      <c r="P786" s="253"/>
      <c r="Q786" s="253"/>
      <c r="R786" s="253"/>
      <c r="S786" s="253"/>
      <c r="T786" s="254"/>
      <c r="AT786" s="255" t="s">
        <v>133</v>
      </c>
      <c r="AU786" s="255" t="s">
        <v>79</v>
      </c>
      <c r="AV786" s="12" t="s">
        <v>79</v>
      </c>
      <c r="AW786" s="12" t="s">
        <v>33</v>
      </c>
      <c r="AX786" s="12" t="s">
        <v>69</v>
      </c>
      <c r="AY786" s="255" t="s">
        <v>121</v>
      </c>
    </row>
    <row r="787" s="12" customFormat="1">
      <c r="B787" s="245"/>
      <c r="C787" s="246"/>
      <c r="D787" s="232" t="s">
        <v>133</v>
      </c>
      <c r="E787" s="247" t="s">
        <v>21</v>
      </c>
      <c r="F787" s="248" t="s">
        <v>1150</v>
      </c>
      <c r="G787" s="246"/>
      <c r="H787" s="249">
        <v>246.40799999999999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AT787" s="255" t="s">
        <v>133</v>
      </c>
      <c r="AU787" s="255" t="s">
        <v>79</v>
      </c>
      <c r="AV787" s="12" t="s">
        <v>79</v>
      </c>
      <c r="AW787" s="12" t="s">
        <v>33</v>
      </c>
      <c r="AX787" s="12" t="s">
        <v>69</v>
      </c>
      <c r="AY787" s="255" t="s">
        <v>121</v>
      </c>
    </row>
    <row r="788" s="13" customFormat="1">
      <c r="B788" s="256"/>
      <c r="C788" s="257"/>
      <c r="D788" s="232" t="s">
        <v>133</v>
      </c>
      <c r="E788" s="258" t="s">
        <v>21</v>
      </c>
      <c r="F788" s="259" t="s">
        <v>137</v>
      </c>
      <c r="G788" s="257"/>
      <c r="H788" s="260">
        <v>927.13599999999997</v>
      </c>
      <c r="I788" s="261"/>
      <c r="J788" s="257"/>
      <c r="K788" s="257"/>
      <c r="L788" s="262"/>
      <c r="M788" s="263"/>
      <c r="N788" s="264"/>
      <c r="O788" s="264"/>
      <c r="P788" s="264"/>
      <c r="Q788" s="264"/>
      <c r="R788" s="264"/>
      <c r="S788" s="264"/>
      <c r="T788" s="265"/>
      <c r="AT788" s="266" t="s">
        <v>133</v>
      </c>
      <c r="AU788" s="266" t="s">
        <v>79</v>
      </c>
      <c r="AV788" s="13" t="s">
        <v>129</v>
      </c>
      <c r="AW788" s="13" t="s">
        <v>33</v>
      </c>
      <c r="AX788" s="13" t="s">
        <v>77</v>
      </c>
      <c r="AY788" s="266" t="s">
        <v>121</v>
      </c>
    </row>
    <row r="789" s="1" customFormat="1" ht="14.4" customHeight="1">
      <c r="B789" s="45"/>
      <c r="C789" s="220" t="s">
        <v>1151</v>
      </c>
      <c r="D789" s="220" t="s">
        <v>124</v>
      </c>
      <c r="E789" s="221" t="s">
        <v>1152</v>
      </c>
      <c r="F789" s="222" t="s">
        <v>1153</v>
      </c>
      <c r="G789" s="223" t="s">
        <v>258</v>
      </c>
      <c r="H789" s="224">
        <v>15583.996999999999</v>
      </c>
      <c r="I789" s="225"/>
      <c r="J789" s="226">
        <f>ROUND(I789*H789,2)</f>
        <v>0</v>
      </c>
      <c r="K789" s="222" t="s">
        <v>128</v>
      </c>
      <c r="L789" s="71"/>
      <c r="M789" s="227" t="s">
        <v>21</v>
      </c>
      <c r="N789" s="228" t="s">
        <v>40</v>
      </c>
      <c r="O789" s="46"/>
      <c r="P789" s="229">
        <f>O789*H789</f>
        <v>0</v>
      </c>
      <c r="Q789" s="229">
        <v>0</v>
      </c>
      <c r="R789" s="229">
        <f>Q789*H789</f>
        <v>0</v>
      </c>
      <c r="S789" s="229">
        <v>0</v>
      </c>
      <c r="T789" s="230">
        <f>S789*H789</f>
        <v>0</v>
      </c>
      <c r="AR789" s="23" t="s">
        <v>129</v>
      </c>
      <c r="AT789" s="23" t="s">
        <v>124</v>
      </c>
      <c r="AU789" s="23" t="s">
        <v>79</v>
      </c>
      <c r="AY789" s="23" t="s">
        <v>121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23" t="s">
        <v>77</v>
      </c>
      <c r="BK789" s="231">
        <f>ROUND(I789*H789,2)</f>
        <v>0</v>
      </c>
      <c r="BL789" s="23" t="s">
        <v>129</v>
      </c>
      <c r="BM789" s="23" t="s">
        <v>1154</v>
      </c>
    </row>
    <row r="790" s="1" customFormat="1">
      <c r="B790" s="45"/>
      <c r="C790" s="73"/>
      <c r="D790" s="232" t="s">
        <v>131</v>
      </c>
      <c r="E790" s="73"/>
      <c r="F790" s="233" t="s">
        <v>1155</v>
      </c>
      <c r="G790" s="73"/>
      <c r="H790" s="73"/>
      <c r="I790" s="190"/>
      <c r="J790" s="73"/>
      <c r="K790" s="73"/>
      <c r="L790" s="71"/>
      <c r="M790" s="234"/>
      <c r="N790" s="46"/>
      <c r="O790" s="46"/>
      <c r="P790" s="46"/>
      <c r="Q790" s="46"/>
      <c r="R790" s="46"/>
      <c r="S790" s="46"/>
      <c r="T790" s="94"/>
      <c r="AT790" s="23" t="s">
        <v>131</v>
      </c>
      <c r="AU790" s="23" t="s">
        <v>79</v>
      </c>
    </row>
    <row r="791" s="11" customFormat="1">
      <c r="B791" s="235"/>
      <c r="C791" s="236"/>
      <c r="D791" s="232" t="s">
        <v>133</v>
      </c>
      <c r="E791" s="237" t="s">
        <v>21</v>
      </c>
      <c r="F791" s="238" t="s">
        <v>1156</v>
      </c>
      <c r="G791" s="236"/>
      <c r="H791" s="237" t="s">
        <v>21</v>
      </c>
      <c r="I791" s="239"/>
      <c r="J791" s="236"/>
      <c r="K791" s="236"/>
      <c r="L791" s="240"/>
      <c r="M791" s="241"/>
      <c r="N791" s="242"/>
      <c r="O791" s="242"/>
      <c r="P791" s="242"/>
      <c r="Q791" s="242"/>
      <c r="R791" s="242"/>
      <c r="S791" s="242"/>
      <c r="T791" s="243"/>
      <c r="AT791" s="244" t="s">
        <v>133</v>
      </c>
      <c r="AU791" s="244" t="s">
        <v>79</v>
      </c>
      <c r="AV791" s="11" t="s">
        <v>77</v>
      </c>
      <c r="AW791" s="11" t="s">
        <v>33</v>
      </c>
      <c r="AX791" s="11" t="s">
        <v>69</v>
      </c>
      <c r="AY791" s="244" t="s">
        <v>121</v>
      </c>
    </row>
    <row r="792" s="12" customFormat="1">
      <c r="B792" s="245"/>
      <c r="C792" s="246"/>
      <c r="D792" s="232" t="s">
        <v>133</v>
      </c>
      <c r="E792" s="247" t="s">
        <v>21</v>
      </c>
      <c r="F792" s="248" t="s">
        <v>1157</v>
      </c>
      <c r="G792" s="246"/>
      <c r="H792" s="249">
        <v>1028.4269999999999</v>
      </c>
      <c r="I792" s="250"/>
      <c r="J792" s="246"/>
      <c r="K792" s="246"/>
      <c r="L792" s="251"/>
      <c r="M792" s="252"/>
      <c r="N792" s="253"/>
      <c r="O792" s="253"/>
      <c r="P792" s="253"/>
      <c r="Q792" s="253"/>
      <c r="R792" s="253"/>
      <c r="S792" s="253"/>
      <c r="T792" s="254"/>
      <c r="AT792" s="255" t="s">
        <v>133</v>
      </c>
      <c r="AU792" s="255" t="s">
        <v>79</v>
      </c>
      <c r="AV792" s="12" t="s">
        <v>79</v>
      </c>
      <c r="AW792" s="12" t="s">
        <v>33</v>
      </c>
      <c r="AX792" s="12" t="s">
        <v>69</v>
      </c>
      <c r="AY792" s="255" t="s">
        <v>121</v>
      </c>
    </row>
    <row r="793" s="12" customFormat="1">
      <c r="B793" s="245"/>
      <c r="C793" s="246"/>
      <c r="D793" s="232" t="s">
        <v>133</v>
      </c>
      <c r="E793" s="247" t="s">
        <v>21</v>
      </c>
      <c r="F793" s="248" t="s">
        <v>1158</v>
      </c>
      <c r="G793" s="246"/>
      <c r="H793" s="249">
        <v>2.2440000000000002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AT793" s="255" t="s">
        <v>133</v>
      </c>
      <c r="AU793" s="255" t="s">
        <v>79</v>
      </c>
      <c r="AV793" s="12" t="s">
        <v>79</v>
      </c>
      <c r="AW793" s="12" t="s">
        <v>33</v>
      </c>
      <c r="AX793" s="12" t="s">
        <v>69</v>
      </c>
      <c r="AY793" s="255" t="s">
        <v>121</v>
      </c>
    </row>
    <row r="794" s="12" customFormat="1">
      <c r="B794" s="245"/>
      <c r="C794" s="246"/>
      <c r="D794" s="232" t="s">
        <v>133</v>
      </c>
      <c r="E794" s="247" t="s">
        <v>21</v>
      </c>
      <c r="F794" s="248" t="s">
        <v>1159</v>
      </c>
      <c r="G794" s="246"/>
      <c r="H794" s="249">
        <v>10363.846</v>
      </c>
      <c r="I794" s="250"/>
      <c r="J794" s="246"/>
      <c r="K794" s="246"/>
      <c r="L794" s="251"/>
      <c r="M794" s="252"/>
      <c r="N794" s="253"/>
      <c r="O794" s="253"/>
      <c r="P794" s="253"/>
      <c r="Q794" s="253"/>
      <c r="R794" s="253"/>
      <c r="S794" s="253"/>
      <c r="T794" s="254"/>
      <c r="AT794" s="255" t="s">
        <v>133</v>
      </c>
      <c r="AU794" s="255" t="s">
        <v>79</v>
      </c>
      <c r="AV794" s="12" t="s">
        <v>79</v>
      </c>
      <c r="AW794" s="12" t="s">
        <v>33</v>
      </c>
      <c r="AX794" s="12" t="s">
        <v>69</v>
      </c>
      <c r="AY794" s="255" t="s">
        <v>121</v>
      </c>
    </row>
    <row r="795" s="12" customFormat="1">
      <c r="B795" s="245"/>
      <c r="C795" s="246"/>
      <c r="D795" s="232" t="s">
        <v>133</v>
      </c>
      <c r="E795" s="247" t="s">
        <v>21</v>
      </c>
      <c r="F795" s="248" t="s">
        <v>1160</v>
      </c>
      <c r="G795" s="246"/>
      <c r="H795" s="249">
        <v>0.54400000000000004</v>
      </c>
      <c r="I795" s="250"/>
      <c r="J795" s="246"/>
      <c r="K795" s="246"/>
      <c r="L795" s="251"/>
      <c r="M795" s="252"/>
      <c r="N795" s="253"/>
      <c r="O795" s="253"/>
      <c r="P795" s="253"/>
      <c r="Q795" s="253"/>
      <c r="R795" s="253"/>
      <c r="S795" s="253"/>
      <c r="T795" s="254"/>
      <c r="AT795" s="255" t="s">
        <v>133</v>
      </c>
      <c r="AU795" s="255" t="s">
        <v>79</v>
      </c>
      <c r="AV795" s="12" t="s">
        <v>79</v>
      </c>
      <c r="AW795" s="12" t="s">
        <v>33</v>
      </c>
      <c r="AX795" s="12" t="s">
        <v>69</v>
      </c>
      <c r="AY795" s="255" t="s">
        <v>121</v>
      </c>
    </row>
    <row r="796" s="12" customFormat="1">
      <c r="B796" s="245"/>
      <c r="C796" s="246"/>
      <c r="D796" s="232" t="s">
        <v>133</v>
      </c>
      <c r="E796" s="247" t="s">
        <v>21</v>
      </c>
      <c r="F796" s="248" t="s">
        <v>1161</v>
      </c>
      <c r="G796" s="246"/>
      <c r="H796" s="249">
        <v>4188.9359999999997</v>
      </c>
      <c r="I796" s="250"/>
      <c r="J796" s="246"/>
      <c r="K796" s="246"/>
      <c r="L796" s="251"/>
      <c r="M796" s="252"/>
      <c r="N796" s="253"/>
      <c r="O796" s="253"/>
      <c r="P796" s="253"/>
      <c r="Q796" s="253"/>
      <c r="R796" s="253"/>
      <c r="S796" s="253"/>
      <c r="T796" s="254"/>
      <c r="AT796" s="255" t="s">
        <v>133</v>
      </c>
      <c r="AU796" s="255" t="s">
        <v>79</v>
      </c>
      <c r="AV796" s="12" t="s">
        <v>79</v>
      </c>
      <c r="AW796" s="12" t="s">
        <v>33</v>
      </c>
      <c r="AX796" s="12" t="s">
        <v>69</v>
      </c>
      <c r="AY796" s="255" t="s">
        <v>121</v>
      </c>
    </row>
    <row r="797" s="13" customFormat="1">
      <c r="B797" s="256"/>
      <c r="C797" s="257"/>
      <c r="D797" s="232" t="s">
        <v>133</v>
      </c>
      <c r="E797" s="258" t="s">
        <v>21</v>
      </c>
      <c r="F797" s="259" t="s">
        <v>137</v>
      </c>
      <c r="G797" s="257"/>
      <c r="H797" s="260">
        <v>15583.996999999999</v>
      </c>
      <c r="I797" s="261"/>
      <c r="J797" s="257"/>
      <c r="K797" s="257"/>
      <c r="L797" s="262"/>
      <c r="M797" s="263"/>
      <c r="N797" s="264"/>
      <c r="O797" s="264"/>
      <c r="P797" s="264"/>
      <c r="Q797" s="264"/>
      <c r="R797" s="264"/>
      <c r="S797" s="264"/>
      <c r="T797" s="265"/>
      <c r="AT797" s="266" t="s">
        <v>133</v>
      </c>
      <c r="AU797" s="266" t="s">
        <v>79</v>
      </c>
      <c r="AV797" s="13" t="s">
        <v>129</v>
      </c>
      <c r="AW797" s="13" t="s">
        <v>33</v>
      </c>
      <c r="AX797" s="13" t="s">
        <v>77</v>
      </c>
      <c r="AY797" s="266" t="s">
        <v>121</v>
      </c>
    </row>
    <row r="798" s="1" customFormat="1" ht="22.8" customHeight="1">
      <c r="B798" s="45"/>
      <c r="C798" s="220" t="s">
        <v>1162</v>
      </c>
      <c r="D798" s="220" t="s">
        <v>124</v>
      </c>
      <c r="E798" s="221" t="s">
        <v>1163</v>
      </c>
      <c r="F798" s="222" t="s">
        <v>1164</v>
      </c>
      <c r="G798" s="223" t="s">
        <v>258</v>
      </c>
      <c r="H798" s="224">
        <v>71.090000000000003</v>
      </c>
      <c r="I798" s="225"/>
      <c r="J798" s="226">
        <f>ROUND(I798*H798,2)</f>
        <v>0</v>
      </c>
      <c r="K798" s="222" t="s">
        <v>128</v>
      </c>
      <c r="L798" s="71"/>
      <c r="M798" s="227" t="s">
        <v>21</v>
      </c>
      <c r="N798" s="228" t="s">
        <v>40</v>
      </c>
      <c r="O798" s="46"/>
      <c r="P798" s="229">
        <f>O798*H798</f>
        <v>0</v>
      </c>
      <c r="Q798" s="229">
        <v>0</v>
      </c>
      <c r="R798" s="229">
        <f>Q798*H798</f>
        <v>0</v>
      </c>
      <c r="S798" s="229">
        <v>0</v>
      </c>
      <c r="T798" s="230">
        <f>S798*H798</f>
        <v>0</v>
      </c>
      <c r="AR798" s="23" t="s">
        <v>129</v>
      </c>
      <c r="AT798" s="23" t="s">
        <v>124</v>
      </c>
      <c r="AU798" s="23" t="s">
        <v>79</v>
      </c>
      <c r="AY798" s="23" t="s">
        <v>121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23" t="s">
        <v>77</v>
      </c>
      <c r="BK798" s="231">
        <f>ROUND(I798*H798,2)</f>
        <v>0</v>
      </c>
      <c r="BL798" s="23" t="s">
        <v>129</v>
      </c>
      <c r="BM798" s="23" t="s">
        <v>1165</v>
      </c>
    </row>
    <row r="799" s="1" customFormat="1">
      <c r="B799" s="45"/>
      <c r="C799" s="73"/>
      <c r="D799" s="232" t="s">
        <v>131</v>
      </c>
      <c r="E799" s="73"/>
      <c r="F799" s="233" t="s">
        <v>1166</v>
      </c>
      <c r="G799" s="73"/>
      <c r="H799" s="73"/>
      <c r="I799" s="190"/>
      <c r="J799" s="73"/>
      <c r="K799" s="73"/>
      <c r="L799" s="71"/>
      <c r="M799" s="234"/>
      <c r="N799" s="46"/>
      <c r="O799" s="46"/>
      <c r="P799" s="46"/>
      <c r="Q799" s="46"/>
      <c r="R799" s="46"/>
      <c r="S799" s="46"/>
      <c r="T799" s="94"/>
      <c r="AT799" s="23" t="s">
        <v>131</v>
      </c>
      <c r="AU799" s="23" t="s">
        <v>79</v>
      </c>
    </row>
    <row r="800" s="12" customFormat="1">
      <c r="B800" s="245"/>
      <c r="C800" s="246"/>
      <c r="D800" s="232" t="s">
        <v>133</v>
      </c>
      <c r="E800" s="247" t="s">
        <v>21</v>
      </c>
      <c r="F800" s="248" t="s">
        <v>1167</v>
      </c>
      <c r="G800" s="246"/>
      <c r="H800" s="249">
        <v>0.13200000000000001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AT800" s="255" t="s">
        <v>133</v>
      </c>
      <c r="AU800" s="255" t="s">
        <v>79</v>
      </c>
      <c r="AV800" s="12" t="s">
        <v>79</v>
      </c>
      <c r="AW800" s="12" t="s">
        <v>33</v>
      </c>
      <c r="AX800" s="12" t="s">
        <v>69</v>
      </c>
      <c r="AY800" s="255" t="s">
        <v>121</v>
      </c>
    </row>
    <row r="801" s="12" customFormat="1">
      <c r="B801" s="245"/>
      <c r="C801" s="246"/>
      <c r="D801" s="232" t="s">
        <v>133</v>
      </c>
      <c r="E801" s="247" t="s">
        <v>21</v>
      </c>
      <c r="F801" s="248" t="s">
        <v>1149</v>
      </c>
      <c r="G801" s="246"/>
      <c r="H801" s="249">
        <v>0.032000000000000001</v>
      </c>
      <c r="I801" s="250"/>
      <c r="J801" s="246"/>
      <c r="K801" s="246"/>
      <c r="L801" s="251"/>
      <c r="M801" s="252"/>
      <c r="N801" s="253"/>
      <c r="O801" s="253"/>
      <c r="P801" s="253"/>
      <c r="Q801" s="253"/>
      <c r="R801" s="253"/>
      <c r="S801" s="253"/>
      <c r="T801" s="254"/>
      <c r="AT801" s="255" t="s">
        <v>133</v>
      </c>
      <c r="AU801" s="255" t="s">
        <v>79</v>
      </c>
      <c r="AV801" s="12" t="s">
        <v>79</v>
      </c>
      <c r="AW801" s="12" t="s">
        <v>33</v>
      </c>
      <c r="AX801" s="12" t="s">
        <v>69</v>
      </c>
      <c r="AY801" s="255" t="s">
        <v>121</v>
      </c>
    </row>
    <row r="802" s="12" customFormat="1">
      <c r="B802" s="245"/>
      <c r="C802" s="246"/>
      <c r="D802" s="232" t="s">
        <v>133</v>
      </c>
      <c r="E802" s="247" t="s">
        <v>21</v>
      </c>
      <c r="F802" s="248" t="s">
        <v>1168</v>
      </c>
      <c r="G802" s="246"/>
      <c r="H802" s="249">
        <v>70.926000000000002</v>
      </c>
      <c r="I802" s="250"/>
      <c r="J802" s="246"/>
      <c r="K802" s="246"/>
      <c r="L802" s="251"/>
      <c r="M802" s="252"/>
      <c r="N802" s="253"/>
      <c r="O802" s="253"/>
      <c r="P802" s="253"/>
      <c r="Q802" s="253"/>
      <c r="R802" s="253"/>
      <c r="S802" s="253"/>
      <c r="T802" s="254"/>
      <c r="AT802" s="255" t="s">
        <v>133</v>
      </c>
      <c r="AU802" s="255" t="s">
        <v>79</v>
      </c>
      <c r="AV802" s="12" t="s">
        <v>79</v>
      </c>
      <c r="AW802" s="12" t="s">
        <v>33</v>
      </c>
      <c r="AX802" s="12" t="s">
        <v>69</v>
      </c>
      <c r="AY802" s="255" t="s">
        <v>121</v>
      </c>
    </row>
    <row r="803" s="13" customFormat="1">
      <c r="B803" s="256"/>
      <c r="C803" s="257"/>
      <c r="D803" s="232" t="s">
        <v>133</v>
      </c>
      <c r="E803" s="258" t="s">
        <v>21</v>
      </c>
      <c r="F803" s="259" t="s">
        <v>137</v>
      </c>
      <c r="G803" s="257"/>
      <c r="H803" s="260">
        <v>71.090000000000003</v>
      </c>
      <c r="I803" s="261"/>
      <c r="J803" s="257"/>
      <c r="K803" s="257"/>
      <c r="L803" s="262"/>
      <c r="M803" s="263"/>
      <c r="N803" s="264"/>
      <c r="O803" s="264"/>
      <c r="P803" s="264"/>
      <c r="Q803" s="264"/>
      <c r="R803" s="264"/>
      <c r="S803" s="264"/>
      <c r="T803" s="265"/>
      <c r="AT803" s="266" t="s">
        <v>133</v>
      </c>
      <c r="AU803" s="266" t="s">
        <v>79</v>
      </c>
      <c r="AV803" s="13" t="s">
        <v>129</v>
      </c>
      <c r="AW803" s="13" t="s">
        <v>33</v>
      </c>
      <c r="AX803" s="13" t="s">
        <v>77</v>
      </c>
      <c r="AY803" s="266" t="s">
        <v>121</v>
      </c>
    </row>
    <row r="804" s="1" customFormat="1" ht="22.8" customHeight="1">
      <c r="B804" s="45"/>
      <c r="C804" s="220" t="s">
        <v>1169</v>
      </c>
      <c r="D804" s="220" t="s">
        <v>124</v>
      </c>
      <c r="E804" s="221" t="s">
        <v>1170</v>
      </c>
      <c r="F804" s="222" t="s">
        <v>1171</v>
      </c>
      <c r="G804" s="223" t="s">
        <v>258</v>
      </c>
      <c r="H804" s="224">
        <v>609.63800000000003</v>
      </c>
      <c r="I804" s="225"/>
      <c r="J804" s="226">
        <f>ROUND(I804*H804,2)</f>
        <v>0</v>
      </c>
      <c r="K804" s="222" t="s">
        <v>128</v>
      </c>
      <c r="L804" s="71"/>
      <c r="M804" s="227" t="s">
        <v>21</v>
      </c>
      <c r="N804" s="228" t="s">
        <v>40</v>
      </c>
      <c r="O804" s="46"/>
      <c r="P804" s="229">
        <f>O804*H804</f>
        <v>0</v>
      </c>
      <c r="Q804" s="229">
        <v>0</v>
      </c>
      <c r="R804" s="229">
        <f>Q804*H804</f>
        <v>0</v>
      </c>
      <c r="S804" s="229">
        <v>0</v>
      </c>
      <c r="T804" s="230">
        <f>S804*H804</f>
        <v>0</v>
      </c>
      <c r="AR804" s="23" t="s">
        <v>129</v>
      </c>
      <c r="AT804" s="23" t="s">
        <v>124</v>
      </c>
      <c r="AU804" s="23" t="s">
        <v>79</v>
      </c>
      <c r="AY804" s="23" t="s">
        <v>121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23" t="s">
        <v>77</v>
      </c>
      <c r="BK804" s="231">
        <f>ROUND(I804*H804,2)</f>
        <v>0</v>
      </c>
      <c r="BL804" s="23" t="s">
        <v>129</v>
      </c>
      <c r="BM804" s="23" t="s">
        <v>1172</v>
      </c>
    </row>
    <row r="805" s="1" customFormat="1">
      <c r="B805" s="45"/>
      <c r="C805" s="73"/>
      <c r="D805" s="232" t="s">
        <v>131</v>
      </c>
      <c r="E805" s="73"/>
      <c r="F805" s="233" t="s">
        <v>1173</v>
      </c>
      <c r="G805" s="73"/>
      <c r="H805" s="73"/>
      <c r="I805" s="190"/>
      <c r="J805" s="73"/>
      <c r="K805" s="73"/>
      <c r="L805" s="71"/>
      <c r="M805" s="234"/>
      <c r="N805" s="46"/>
      <c r="O805" s="46"/>
      <c r="P805" s="46"/>
      <c r="Q805" s="46"/>
      <c r="R805" s="46"/>
      <c r="S805" s="46"/>
      <c r="T805" s="94"/>
      <c r="AT805" s="23" t="s">
        <v>131</v>
      </c>
      <c r="AU805" s="23" t="s">
        <v>79</v>
      </c>
    </row>
    <row r="806" s="12" customFormat="1">
      <c r="B806" s="245"/>
      <c r="C806" s="246"/>
      <c r="D806" s="232" t="s">
        <v>133</v>
      </c>
      <c r="E806" s="247" t="s">
        <v>21</v>
      </c>
      <c r="F806" s="248" t="s">
        <v>1174</v>
      </c>
      <c r="G806" s="246"/>
      <c r="H806" s="249">
        <v>609.63800000000003</v>
      </c>
      <c r="I806" s="250"/>
      <c r="J806" s="246"/>
      <c r="K806" s="246"/>
      <c r="L806" s="251"/>
      <c r="M806" s="252"/>
      <c r="N806" s="253"/>
      <c r="O806" s="253"/>
      <c r="P806" s="253"/>
      <c r="Q806" s="253"/>
      <c r="R806" s="253"/>
      <c r="S806" s="253"/>
      <c r="T806" s="254"/>
      <c r="AT806" s="255" t="s">
        <v>133</v>
      </c>
      <c r="AU806" s="255" t="s">
        <v>79</v>
      </c>
      <c r="AV806" s="12" t="s">
        <v>79</v>
      </c>
      <c r="AW806" s="12" t="s">
        <v>33</v>
      </c>
      <c r="AX806" s="12" t="s">
        <v>77</v>
      </c>
      <c r="AY806" s="255" t="s">
        <v>121</v>
      </c>
    </row>
    <row r="807" s="10" customFormat="1" ht="29.88" customHeight="1">
      <c r="B807" s="204"/>
      <c r="C807" s="205"/>
      <c r="D807" s="206" t="s">
        <v>68</v>
      </c>
      <c r="E807" s="218" t="s">
        <v>253</v>
      </c>
      <c r="F807" s="218" t="s">
        <v>254</v>
      </c>
      <c r="G807" s="205"/>
      <c r="H807" s="205"/>
      <c r="I807" s="208"/>
      <c r="J807" s="219">
        <f>BK807</f>
        <v>0</v>
      </c>
      <c r="K807" s="205"/>
      <c r="L807" s="210"/>
      <c r="M807" s="211"/>
      <c r="N807" s="212"/>
      <c r="O807" s="212"/>
      <c r="P807" s="213">
        <f>SUM(P808:P809)</f>
        <v>0</v>
      </c>
      <c r="Q807" s="212"/>
      <c r="R807" s="213">
        <f>SUM(R808:R809)</f>
        <v>0</v>
      </c>
      <c r="S807" s="212"/>
      <c r="T807" s="214">
        <f>SUM(T808:T809)</f>
        <v>0</v>
      </c>
      <c r="AR807" s="215" t="s">
        <v>77</v>
      </c>
      <c r="AT807" s="216" t="s">
        <v>68</v>
      </c>
      <c r="AU807" s="216" t="s">
        <v>77</v>
      </c>
      <c r="AY807" s="215" t="s">
        <v>121</v>
      </c>
      <c r="BK807" s="217">
        <f>SUM(BK808:BK809)</f>
        <v>0</v>
      </c>
    </row>
    <row r="808" s="1" customFormat="1" ht="22.8" customHeight="1">
      <c r="B808" s="45"/>
      <c r="C808" s="220" t="s">
        <v>1175</v>
      </c>
      <c r="D808" s="220" t="s">
        <v>124</v>
      </c>
      <c r="E808" s="221" t="s">
        <v>256</v>
      </c>
      <c r="F808" s="222" t="s">
        <v>257</v>
      </c>
      <c r="G808" s="223" t="s">
        <v>258</v>
      </c>
      <c r="H808" s="224">
        <v>310.76499999999999</v>
      </c>
      <c r="I808" s="225"/>
      <c r="J808" s="226">
        <f>ROUND(I808*H808,2)</f>
        <v>0</v>
      </c>
      <c r="K808" s="222" t="s">
        <v>128</v>
      </c>
      <c r="L808" s="71"/>
      <c r="M808" s="227" t="s">
        <v>21</v>
      </c>
      <c r="N808" s="228" t="s">
        <v>40</v>
      </c>
      <c r="O808" s="46"/>
      <c r="P808" s="229">
        <f>O808*H808</f>
        <v>0</v>
      </c>
      <c r="Q808" s="229">
        <v>0</v>
      </c>
      <c r="R808" s="229">
        <f>Q808*H808</f>
        <v>0</v>
      </c>
      <c r="S808" s="229">
        <v>0</v>
      </c>
      <c r="T808" s="230">
        <f>S808*H808</f>
        <v>0</v>
      </c>
      <c r="AR808" s="23" t="s">
        <v>129</v>
      </c>
      <c r="AT808" s="23" t="s">
        <v>124</v>
      </c>
      <c r="AU808" s="23" t="s">
        <v>79</v>
      </c>
      <c r="AY808" s="23" t="s">
        <v>121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23" t="s">
        <v>77</v>
      </c>
      <c r="BK808" s="231">
        <f>ROUND(I808*H808,2)</f>
        <v>0</v>
      </c>
      <c r="BL808" s="23" t="s">
        <v>129</v>
      </c>
      <c r="BM808" s="23" t="s">
        <v>1176</v>
      </c>
    </row>
    <row r="809" s="1" customFormat="1">
      <c r="B809" s="45"/>
      <c r="C809" s="73"/>
      <c r="D809" s="232" t="s">
        <v>131</v>
      </c>
      <c r="E809" s="73"/>
      <c r="F809" s="233" t="s">
        <v>260</v>
      </c>
      <c r="G809" s="73"/>
      <c r="H809" s="73"/>
      <c r="I809" s="190"/>
      <c r="J809" s="73"/>
      <c r="K809" s="73"/>
      <c r="L809" s="71"/>
      <c r="M809" s="281"/>
      <c r="N809" s="282"/>
      <c r="O809" s="282"/>
      <c r="P809" s="282"/>
      <c r="Q809" s="282"/>
      <c r="R809" s="282"/>
      <c r="S809" s="282"/>
      <c r="T809" s="283"/>
      <c r="AT809" s="23" t="s">
        <v>131</v>
      </c>
      <c r="AU809" s="23" t="s">
        <v>79</v>
      </c>
    </row>
    <row r="810" s="1" customFormat="1" ht="6.96" customHeight="1">
      <c r="B810" s="66"/>
      <c r="C810" s="67"/>
      <c r="D810" s="67"/>
      <c r="E810" s="67"/>
      <c r="F810" s="67"/>
      <c r="G810" s="67"/>
      <c r="H810" s="67"/>
      <c r="I810" s="165"/>
      <c r="J810" s="67"/>
      <c r="K810" s="67"/>
      <c r="L810" s="71"/>
    </row>
  </sheetData>
  <sheetProtection sheet="1" autoFilter="0" formatColumns="0" formatRows="0" objects="1" scenarios="1" spinCount="100000" saltValue="lRlAsy3d3sDmX+b3LEdUc3pWZrMzHpsPOwpRWQaXR2Ic+ChdB7BiEt3vq+ulzA5RyO19wrZ0a3Hxg7iJBKgX/g==" hashValue="xAGk+pcZzEZidqPeRtd9MDehzauNLV8N7GNe7+g6FR1oIb22bP16jD41zWgwSxetLTL2VaYLr04VJUow3j50qg==" algorithmName="SHA-512" password="CC35"/>
  <autoFilter ref="C84:K809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4" customWidth="1"/>
    <col min="2" max="2" width="1.664063" style="284" customWidth="1"/>
    <col min="3" max="4" width="5" style="284" customWidth="1"/>
    <col min="5" max="5" width="11.71" style="284" customWidth="1"/>
    <col min="6" max="6" width="9.14" style="284" customWidth="1"/>
    <col min="7" max="7" width="5" style="284" customWidth="1"/>
    <col min="8" max="8" width="77.86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1177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1178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1179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1180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1181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1182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1183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1184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1185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1186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76</v>
      </c>
      <c r="F16" s="295" t="s">
        <v>1187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1188</v>
      </c>
      <c r="F17" s="295" t="s">
        <v>1189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1190</v>
      </c>
      <c r="F18" s="295" t="s">
        <v>1191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1192</v>
      </c>
      <c r="F19" s="295" t="s">
        <v>1193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1194</v>
      </c>
      <c r="F20" s="295" t="s">
        <v>1195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1196</v>
      </c>
      <c r="F21" s="295" t="s">
        <v>1197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1198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1199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1200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1201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1202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1203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1204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1205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1206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106</v>
      </c>
      <c r="F34" s="295"/>
      <c r="G34" s="295" t="s">
        <v>1207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1208</v>
      </c>
      <c r="F35" s="295"/>
      <c r="G35" s="295" t="s">
        <v>1209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50</v>
      </c>
      <c r="F36" s="295"/>
      <c r="G36" s="295" t="s">
        <v>1210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107</v>
      </c>
      <c r="F37" s="295"/>
      <c r="G37" s="295" t="s">
        <v>1211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108</v>
      </c>
      <c r="F38" s="295"/>
      <c r="G38" s="295" t="s">
        <v>1212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109</v>
      </c>
      <c r="F39" s="295"/>
      <c r="G39" s="295" t="s">
        <v>1213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1214</v>
      </c>
      <c r="F40" s="295"/>
      <c r="G40" s="295" t="s">
        <v>1215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1216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1217</v>
      </c>
      <c r="F42" s="295"/>
      <c r="G42" s="295" t="s">
        <v>1218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111</v>
      </c>
      <c r="F43" s="295"/>
      <c r="G43" s="295" t="s">
        <v>1219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1220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1221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1222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1223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1224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1225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1226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1227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1228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1229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1230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1231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1232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1233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1234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1235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1236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1237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1238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1239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1240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87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1241</v>
      </c>
      <c r="D74" s="313"/>
      <c r="E74" s="313"/>
      <c r="F74" s="313" t="s">
        <v>1242</v>
      </c>
      <c r="G74" s="314"/>
      <c r="H74" s="313" t="s">
        <v>107</v>
      </c>
      <c r="I74" s="313" t="s">
        <v>54</v>
      </c>
      <c r="J74" s="313" t="s">
        <v>1243</v>
      </c>
      <c r="K74" s="312"/>
    </row>
    <row r="75" ht="17.25" customHeight="1">
      <c r="B75" s="310"/>
      <c r="C75" s="315" t="s">
        <v>1244</v>
      </c>
      <c r="D75" s="315"/>
      <c r="E75" s="315"/>
      <c r="F75" s="316" t="s">
        <v>1245</v>
      </c>
      <c r="G75" s="317"/>
      <c r="H75" s="315"/>
      <c r="I75" s="315"/>
      <c r="J75" s="315" t="s">
        <v>1246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50</v>
      </c>
      <c r="D77" s="318"/>
      <c r="E77" s="318"/>
      <c r="F77" s="320" t="s">
        <v>1247</v>
      </c>
      <c r="G77" s="319"/>
      <c r="H77" s="299" t="s">
        <v>1248</v>
      </c>
      <c r="I77" s="299" t="s">
        <v>1249</v>
      </c>
      <c r="J77" s="299">
        <v>20</v>
      </c>
      <c r="K77" s="312"/>
    </row>
    <row r="78" ht="15" customHeight="1">
      <c r="B78" s="310"/>
      <c r="C78" s="299" t="s">
        <v>1250</v>
      </c>
      <c r="D78" s="299"/>
      <c r="E78" s="299"/>
      <c r="F78" s="320" t="s">
        <v>1247</v>
      </c>
      <c r="G78" s="319"/>
      <c r="H78" s="299" t="s">
        <v>1251</v>
      </c>
      <c r="I78" s="299" t="s">
        <v>1249</v>
      </c>
      <c r="J78" s="299">
        <v>120</v>
      </c>
      <c r="K78" s="312"/>
    </row>
    <row r="79" ht="15" customHeight="1">
      <c r="B79" s="321"/>
      <c r="C79" s="299" t="s">
        <v>1252</v>
      </c>
      <c r="D79" s="299"/>
      <c r="E79" s="299"/>
      <c r="F79" s="320" t="s">
        <v>1253</v>
      </c>
      <c r="G79" s="319"/>
      <c r="H79" s="299" t="s">
        <v>1254</v>
      </c>
      <c r="I79" s="299" t="s">
        <v>1249</v>
      </c>
      <c r="J79" s="299">
        <v>50</v>
      </c>
      <c r="K79" s="312"/>
    </row>
    <row r="80" ht="15" customHeight="1">
      <c r="B80" s="321"/>
      <c r="C80" s="299" t="s">
        <v>1255</v>
      </c>
      <c r="D80" s="299"/>
      <c r="E80" s="299"/>
      <c r="F80" s="320" t="s">
        <v>1247</v>
      </c>
      <c r="G80" s="319"/>
      <c r="H80" s="299" t="s">
        <v>1256</v>
      </c>
      <c r="I80" s="299" t="s">
        <v>1257</v>
      </c>
      <c r="J80" s="299"/>
      <c r="K80" s="312"/>
    </row>
    <row r="81" ht="15" customHeight="1">
      <c r="B81" s="321"/>
      <c r="C81" s="322" t="s">
        <v>1258</v>
      </c>
      <c r="D81" s="322"/>
      <c r="E81" s="322"/>
      <c r="F81" s="323" t="s">
        <v>1253</v>
      </c>
      <c r="G81" s="322"/>
      <c r="H81" s="322" t="s">
        <v>1259</v>
      </c>
      <c r="I81" s="322" t="s">
        <v>1249</v>
      </c>
      <c r="J81" s="322">
        <v>15</v>
      </c>
      <c r="K81" s="312"/>
    </row>
    <row r="82" ht="15" customHeight="1">
      <c r="B82" s="321"/>
      <c r="C82" s="322" t="s">
        <v>1260</v>
      </c>
      <c r="D82" s="322"/>
      <c r="E82" s="322"/>
      <c r="F82" s="323" t="s">
        <v>1253</v>
      </c>
      <c r="G82" s="322"/>
      <c r="H82" s="322" t="s">
        <v>1261</v>
      </c>
      <c r="I82" s="322" t="s">
        <v>1249</v>
      </c>
      <c r="J82" s="322">
        <v>15</v>
      </c>
      <c r="K82" s="312"/>
    </row>
    <row r="83" ht="15" customHeight="1">
      <c r="B83" s="321"/>
      <c r="C83" s="322" t="s">
        <v>1262</v>
      </c>
      <c r="D83" s="322"/>
      <c r="E83" s="322"/>
      <c r="F83" s="323" t="s">
        <v>1253</v>
      </c>
      <c r="G83" s="322"/>
      <c r="H83" s="322" t="s">
        <v>1263</v>
      </c>
      <c r="I83" s="322" t="s">
        <v>1249</v>
      </c>
      <c r="J83" s="322">
        <v>20</v>
      </c>
      <c r="K83" s="312"/>
    </row>
    <row r="84" ht="15" customHeight="1">
      <c r="B84" s="321"/>
      <c r="C84" s="322" t="s">
        <v>1264</v>
      </c>
      <c r="D84" s="322"/>
      <c r="E84" s="322"/>
      <c r="F84" s="323" t="s">
        <v>1253</v>
      </c>
      <c r="G84" s="322"/>
      <c r="H84" s="322" t="s">
        <v>1265</v>
      </c>
      <c r="I84" s="322" t="s">
        <v>1249</v>
      </c>
      <c r="J84" s="322">
        <v>20</v>
      </c>
      <c r="K84" s="312"/>
    </row>
    <row r="85" ht="15" customHeight="1">
      <c r="B85" s="321"/>
      <c r="C85" s="299" t="s">
        <v>1266</v>
      </c>
      <c r="D85" s="299"/>
      <c r="E85" s="299"/>
      <c r="F85" s="320" t="s">
        <v>1253</v>
      </c>
      <c r="G85" s="319"/>
      <c r="H85" s="299" t="s">
        <v>1267</v>
      </c>
      <c r="I85" s="299" t="s">
        <v>1249</v>
      </c>
      <c r="J85" s="299">
        <v>50</v>
      </c>
      <c r="K85" s="312"/>
    </row>
    <row r="86" ht="15" customHeight="1">
      <c r="B86" s="321"/>
      <c r="C86" s="299" t="s">
        <v>1268</v>
      </c>
      <c r="D86" s="299"/>
      <c r="E86" s="299"/>
      <c r="F86" s="320" t="s">
        <v>1253</v>
      </c>
      <c r="G86" s="319"/>
      <c r="H86" s="299" t="s">
        <v>1269</v>
      </c>
      <c r="I86" s="299" t="s">
        <v>1249</v>
      </c>
      <c r="J86" s="299">
        <v>20</v>
      </c>
      <c r="K86" s="312"/>
    </row>
    <row r="87" ht="15" customHeight="1">
      <c r="B87" s="321"/>
      <c r="C87" s="299" t="s">
        <v>1270</v>
      </c>
      <c r="D87" s="299"/>
      <c r="E87" s="299"/>
      <c r="F87" s="320" t="s">
        <v>1253</v>
      </c>
      <c r="G87" s="319"/>
      <c r="H87" s="299" t="s">
        <v>1271</v>
      </c>
      <c r="I87" s="299" t="s">
        <v>1249</v>
      </c>
      <c r="J87" s="299">
        <v>20</v>
      </c>
      <c r="K87" s="312"/>
    </row>
    <row r="88" ht="15" customHeight="1">
      <c r="B88" s="321"/>
      <c r="C88" s="299" t="s">
        <v>1272</v>
      </c>
      <c r="D88" s="299"/>
      <c r="E88" s="299"/>
      <c r="F88" s="320" t="s">
        <v>1253</v>
      </c>
      <c r="G88" s="319"/>
      <c r="H88" s="299" t="s">
        <v>1273</v>
      </c>
      <c r="I88" s="299" t="s">
        <v>1249</v>
      </c>
      <c r="J88" s="299">
        <v>50</v>
      </c>
      <c r="K88" s="312"/>
    </row>
    <row r="89" ht="15" customHeight="1">
      <c r="B89" s="321"/>
      <c r="C89" s="299" t="s">
        <v>1274</v>
      </c>
      <c r="D89" s="299"/>
      <c r="E89" s="299"/>
      <c r="F89" s="320" t="s">
        <v>1253</v>
      </c>
      <c r="G89" s="319"/>
      <c r="H89" s="299" t="s">
        <v>1274</v>
      </c>
      <c r="I89" s="299" t="s">
        <v>1249</v>
      </c>
      <c r="J89" s="299">
        <v>50</v>
      </c>
      <c r="K89" s="312"/>
    </row>
    <row r="90" ht="15" customHeight="1">
      <c r="B90" s="321"/>
      <c r="C90" s="299" t="s">
        <v>112</v>
      </c>
      <c r="D90" s="299"/>
      <c r="E90" s="299"/>
      <c r="F90" s="320" t="s">
        <v>1253</v>
      </c>
      <c r="G90" s="319"/>
      <c r="H90" s="299" t="s">
        <v>1275</v>
      </c>
      <c r="I90" s="299" t="s">
        <v>1249</v>
      </c>
      <c r="J90" s="299">
        <v>255</v>
      </c>
      <c r="K90" s="312"/>
    </row>
    <row r="91" ht="15" customHeight="1">
      <c r="B91" s="321"/>
      <c r="C91" s="299" t="s">
        <v>1276</v>
      </c>
      <c r="D91" s="299"/>
      <c r="E91" s="299"/>
      <c r="F91" s="320" t="s">
        <v>1247</v>
      </c>
      <c r="G91" s="319"/>
      <c r="H91" s="299" t="s">
        <v>1277</v>
      </c>
      <c r="I91" s="299" t="s">
        <v>1278</v>
      </c>
      <c r="J91" s="299"/>
      <c r="K91" s="312"/>
    </row>
    <row r="92" ht="15" customHeight="1">
      <c r="B92" s="321"/>
      <c r="C92" s="299" t="s">
        <v>1279</v>
      </c>
      <c r="D92" s="299"/>
      <c r="E92" s="299"/>
      <c r="F92" s="320" t="s">
        <v>1247</v>
      </c>
      <c r="G92" s="319"/>
      <c r="H92" s="299" t="s">
        <v>1280</v>
      </c>
      <c r="I92" s="299" t="s">
        <v>1281</v>
      </c>
      <c r="J92" s="299"/>
      <c r="K92" s="312"/>
    </row>
    <row r="93" ht="15" customHeight="1">
      <c r="B93" s="321"/>
      <c r="C93" s="299" t="s">
        <v>1282</v>
      </c>
      <c r="D93" s="299"/>
      <c r="E93" s="299"/>
      <c r="F93" s="320" t="s">
        <v>1247</v>
      </c>
      <c r="G93" s="319"/>
      <c r="H93" s="299" t="s">
        <v>1282</v>
      </c>
      <c r="I93" s="299" t="s">
        <v>1281</v>
      </c>
      <c r="J93" s="299"/>
      <c r="K93" s="312"/>
    </row>
    <row r="94" ht="15" customHeight="1">
      <c r="B94" s="321"/>
      <c r="C94" s="299" t="s">
        <v>35</v>
      </c>
      <c r="D94" s="299"/>
      <c r="E94" s="299"/>
      <c r="F94" s="320" t="s">
        <v>1247</v>
      </c>
      <c r="G94" s="319"/>
      <c r="H94" s="299" t="s">
        <v>1283</v>
      </c>
      <c r="I94" s="299" t="s">
        <v>1281</v>
      </c>
      <c r="J94" s="299"/>
      <c r="K94" s="312"/>
    </row>
    <row r="95" ht="15" customHeight="1">
      <c r="B95" s="321"/>
      <c r="C95" s="299" t="s">
        <v>45</v>
      </c>
      <c r="D95" s="299"/>
      <c r="E95" s="299"/>
      <c r="F95" s="320" t="s">
        <v>1247</v>
      </c>
      <c r="G95" s="319"/>
      <c r="H95" s="299" t="s">
        <v>1284</v>
      </c>
      <c r="I95" s="299" t="s">
        <v>1281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1285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1241</v>
      </c>
      <c r="D101" s="313"/>
      <c r="E101" s="313"/>
      <c r="F101" s="313" t="s">
        <v>1242</v>
      </c>
      <c r="G101" s="314"/>
      <c r="H101" s="313" t="s">
        <v>107</v>
      </c>
      <c r="I101" s="313" t="s">
        <v>54</v>
      </c>
      <c r="J101" s="313" t="s">
        <v>1243</v>
      </c>
      <c r="K101" s="312"/>
    </row>
    <row r="102" ht="17.25" customHeight="1">
      <c r="B102" s="310"/>
      <c r="C102" s="315" t="s">
        <v>1244</v>
      </c>
      <c r="D102" s="315"/>
      <c r="E102" s="315"/>
      <c r="F102" s="316" t="s">
        <v>1245</v>
      </c>
      <c r="G102" s="317"/>
      <c r="H102" s="315"/>
      <c r="I102" s="315"/>
      <c r="J102" s="315" t="s">
        <v>1246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50</v>
      </c>
      <c r="D104" s="318"/>
      <c r="E104" s="318"/>
      <c r="F104" s="320" t="s">
        <v>1247</v>
      </c>
      <c r="G104" s="329"/>
      <c r="H104" s="299" t="s">
        <v>1286</v>
      </c>
      <c r="I104" s="299" t="s">
        <v>1249</v>
      </c>
      <c r="J104" s="299">
        <v>20</v>
      </c>
      <c r="K104" s="312"/>
    </row>
    <row r="105" ht="15" customHeight="1">
      <c r="B105" s="310"/>
      <c r="C105" s="299" t="s">
        <v>1250</v>
      </c>
      <c r="D105" s="299"/>
      <c r="E105" s="299"/>
      <c r="F105" s="320" t="s">
        <v>1247</v>
      </c>
      <c r="G105" s="299"/>
      <c r="H105" s="299" t="s">
        <v>1286</v>
      </c>
      <c r="I105" s="299" t="s">
        <v>1249</v>
      </c>
      <c r="J105" s="299">
        <v>120</v>
      </c>
      <c r="K105" s="312"/>
    </row>
    <row r="106" ht="15" customHeight="1">
      <c r="B106" s="321"/>
      <c r="C106" s="299" t="s">
        <v>1252</v>
      </c>
      <c r="D106" s="299"/>
      <c r="E106" s="299"/>
      <c r="F106" s="320" t="s">
        <v>1253</v>
      </c>
      <c r="G106" s="299"/>
      <c r="H106" s="299" t="s">
        <v>1286</v>
      </c>
      <c r="I106" s="299" t="s">
        <v>1249</v>
      </c>
      <c r="J106" s="299">
        <v>50</v>
      </c>
      <c r="K106" s="312"/>
    </row>
    <row r="107" ht="15" customHeight="1">
      <c r="B107" s="321"/>
      <c r="C107" s="299" t="s">
        <v>1255</v>
      </c>
      <c r="D107" s="299"/>
      <c r="E107" s="299"/>
      <c r="F107" s="320" t="s">
        <v>1247</v>
      </c>
      <c r="G107" s="299"/>
      <c r="H107" s="299" t="s">
        <v>1286</v>
      </c>
      <c r="I107" s="299" t="s">
        <v>1257</v>
      </c>
      <c r="J107" s="299"/>
      <c r="K107" s="312"/>
    </row>
    <row r="108" ht="15" customHeight="1">
      <c r="B108" s="321"/>
      <c r="C108" s="299" t="s">
        <v>1266</v>
      </c>
      <c r="D108" s="299"/>
      <c r="E108" s="299"/>
      <c r="F108" s="320" t="s">
        <v>1253</v>
      </c>
      <c r="G108" s="299"/>
      <c r="H108" s="299" t="s">
        <v>1286</v>
      </c>
      <c r="I108" s="299" t="s">
        <v>1249</v>
      </c>
      <c r="J108" s="299">
        <v>50</v>
      </c>
      <c r="K108" s="312"/>
    </row>
    <row r="109" ht="15" customHeight="1">
      <c r="B109" s="321"/>
      <c r="C109" s="299" t="s">
        <v>1274</v>
      </c>
      <c r="D109" s="299"/>
      <c r="E109" s="299"/>
      <c r="F109" s="320" t="s">
        <v>1253</v>
      </c>
      <c r="G109" s="299"/>
      <c r="H109" s="299" t="s">
        <v>1286</v>
      </c>
      <c r="I109" s="299" t="s">
        <v>1249</v>
      </c>
      <c r="J109" s="299">
        <v>50</v>
      </c>
      <c r="K109" s="312"/>
    </row>
    <row r="110" ht="15" customHeight="1">
      <c r="B110" s="321"/>
      <c r="C110" s="299" t="s">
        <v>1272</v>
      </c>
      <c r="D110" s="299"/>
      <c r="E110" s="299"/>
      <c r="F110" s="320" t="s">
        <v>1253</v>
      </c>
      <c r="G110" s="299"/>
      <c r="H110" s="299" t="s">
        <v>1286</v>
      </c>
      <c r="I110" s="299" t="s">
        <v>1249</v>
      </c>
      <c r="J110" s="299">
        <v>50</v>
      </c>
      <c r="K110" s="312"/>
    </row>
    <row r="111" ht="15" customHeight="1">
      <c r="B111" s="321"/>
      <c r="C111" s="299" t="s">
        <v>50</v>
      </c>
      <c r="D111" s="299"/>
      <c r="E111" s="299"/>
      <c r="F111" s="320" t="s">
        <v>1247</v>
      </c>
      <c r="G111" s="299"/>
      <c r="H111" s="299" t="s">
        <v>1287</v>
      </c>
      <c r="I111" s="299" t="s">
        <v>1249</v>
      </c>
      <c r="J111" s="299">
        <v>20</v>
      </c>
      <c r="K111" s="312"/>
    </row>
    <row r="112" ht="15" customHeight="1">
      <c r="B112" s="321"/>
      <c r="C112" s="299" t="s">
        <v>1288</v>
      </c>
      <c r="D112" s="299"/>
      <c r="E112" s="299"/>
      <c r="F112" s="320" t="s">
        <v>1247</v>
      </c>
      <c r="G112" s="299"/>
      <c r="H112" s="299" t="s">
        <v>1289</v>
      </c>
      <c r="I112" s="299" t="s">
        <v>1249</v>
      </c>
      <c r="J112" s="299">
        <v>120</v>
      </c>
      <c r="K112" s="312"/>
    </row>
    <row r="113" ht="15" customHeight="1">
      <c r="B113" s="321"/>
      <c r="C113" s="299" t="s">
        <v>35</v>
      </c>
      <c r="D113" s="299"/>
      <c r="E113" s="299"/>
      <c r="F113" s="320" t="s">
        <v>1247</v>
      </c>
      <c r="G113" s="299"/>
      <c r="H113" s="299" t="s">
        <v>1290</v>
      </c>
      <c r="I113" s="299" t="s">
        <v>1281</v>
      </c>
      <c r="J113" s="299"/>
      <c r="K113" s="312"/>
    </row>
    <row r="114" ht="15" customHeight="1">
      <c r="B114" s="321"/>
      <c r="C114" s="299" t="s">
        <v>45</v>
      </c>
      <c r="D114" s="299"/>
      <c r="E114" s="299"/>
      <c r="F114" s="320" t="s">
        <v>1247</v>
      </c>
      <c r="G114" s="299"/>
      <c r="H114" s="299" t="s">
        <v>1291</v>
      </c>
      <c r="I114" s="299" t="s">
        <v>1281</v>
      </c>
      <c r="J114" s="299"/>
      <c r="K114" s="312"/>
    </row>
    <row r="115" ht="15" customHeight="1">
      <c r="B115" s="321"/>
      <c r="C115" s="299" t="s">
        <v>54</v>
      </c>
      <c r="D115" s="299"/>
      <c r="E115" s="299"/>
      <c r="F115" s="320" t="s">
        <v>1247</v>
      </c>
      <c r="G115" s="299"/>
      <c r="H115" s="299" t="s">
        <v>1292</v>
      </c>
      <c r="I115" s="299" t="s">
        <v>1293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1294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1241</v>
      </c>
      <c r="D121" s="313"/>
      <c r="E121" s="313"/>
      <c r="F121" s="313" t="s">
        <v>1242</v>
      </c>
      <c r="G121" s="314"/>
      <c r="H121" s="313" t="s">
        <v>107</v>
      </c>
      <c r="I121" s="313" t="s">
        <v>54</v>
      </c>
      <c r="J121" s="313" t="s">
        <v>1243</v>
      </c>
      <c r="K121" s="339"/>
    </row>
    <row r="122" ht="17.25" customHeight="1">
      <c r="B122" s="338"/>
      <c r="C122" s="315" t="s">
        <v>1244</v>
      </c>
      <c r="D122" s="315"/>
      <c r="E122" s="315"/>
      <c r="F122" s="316" t="s">
        <v>1245</v>
      </c>
      <c r="G122" s="317"/>
      <c r="H122" s="315"/>
      <c r="I122" s="315"/>
      <c r="J122" s="315" t="s">
        <v>1246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1250</v>
      </c>
      <c r="D124" s="318"/>
      <c r="E124" s="318"/>
      <c r="F124" s="320" t="s">
        <v>1247</v>
      </c>
      <c r="G124" s="299"/>
      <c r="H124" s="299" t="s">
        <v>1286</v>
      </c>
      <c r="I124" s="299" t="s">
        <v>1249</v>
      </c>
      <c r="J124" s="299">
        <v>120</v>
      </c>
      <c r="K124" s="342"/>
    </row>
    <row r="125" ht="15" customHeight="1">
      <c r="B125" s="340"/>
      <c r="C125" s="299" t="s">
        <v>1295</v>
      </c>
      <c r="D125" s="299"/>
      <c r="E125" s="299"/>
      <c r="F125" s="320" t="s">
        <v>1247</v>
      </c>
      <c r="G125" s="299"/>
      <c r="H125" s="299" t="s">
        <v>1296</v>
      </c>
      <c r="I125" s="299" t="s">
        <v>1249</v>
      </c>
      <c r="J125" s="299" t="s">
        <v>1297</v>
      </c>
      <c r="K125" s="342"/>
    </row>
    <row r="126" ht="15" customHeight="1">
      <c r="B126" s="340"/>
      <c r="C126" s="299" t="s">
        <v>1196</v>
      </c>
      <c r="D126" s="299"/>
      <c r="E126" s="299"/>
      <c r="F126" s="320" t="s">
        <v>1247</v>
      </c>
      <c r="G126" s="299"/>
      <c r="H126" s="299" t="s">
        <v>1298</v>
      </c>
      <c r="I126" s="299" t="s">
        <v>1249</v>
      </c>
      <c r="J126" s="299" t="s">
        <v>1297</v>
      </c>
      <c r="K126" s="342"/>
    </row>
    <row r="127" ht="15" customHeight="1">
      <c r="B127" s="340"/>
      <c r="C127" s="299" t="s">
        <v>1258</v>
      </c>
      <c r="D127" s="299"/>
      <c r="E127" s="299"/>
      <c r="F127" s="320" t="s">
        <v>1253</v>
      </c>
      <c r="G127" s="299"/>
      <c r="H127" s="299" t="s">
        <v>1259</v>
      </c>
      <c r="I127" s="299" t="s">
        <v>1249</v>
      </c>
      <c r="J127" s="299">
        <v>15</v>
      </c>
      <c r="K127" s="342"/>
    </row>
    <row r="128" ht="15" customHeight="1">
      <c r="B128" s="340"/>
      <c r="C128" s="322" t="s">
        <v>1260</v>
      </c>
      <c r="D128" s="322"/>
      <c r="E128" s="322"/>
      <c r="F128" s="323" t="s">
        <v>1253</v>
      </c>
      <c r="G128" s="322"/>
      <c r="H128" s="322" t="s">
        <v>1261</v>
      </c>
      <c r="I128" s="322" t="s">
        <v>1249</v>
      </c>
      <c r="J128" s="322">
        <v>15</v>
      </c>
      <c r="K128" s="342"/>
    </row>
    <row r="129" ht="15" customHeight="1">
      <c r="B129" s="340"/>
      <c r="C129" s="322" t="s">
        <v>1262</v>
      </c>
      <c r="D129" s="322"/>
      <c r="E129" s="322"/>
      <c r="F129" s="323" t="s">
        <v>1253</v>
      </c>
      <c r="G129" s="322"/>
      <c r="H129" s="322" t="s">
        <v>1263</v>
      </c>
      <c r="I129" s="322" t="s">
        <v>1249</v>
      </c>
      <c r="J129" s="322">
        <v>20</v>
      </c>
      <c r="K129" s="342"/>
    </row>
    <row r="130" ht="15" customHeight="1">
      <c r="B130" s="340"/>
      <c r="C130" s="322" t="s">
        <v>1264</v>
      </c>
      <c r="D130" s="322"/>
      <c r="E130" s="322"/>
      <c r="F130" s="323" t="s">
        <v>1253</v>
      </c>
      <c r="G130" s="322"/>
      <c r="H130" s="322" t="s">
        <v>1265</v>
      </c>
      <c r="I130" s="322" t="s">
        <v>1249</v>
      </c>
      <c r="J130" s="322">
        <v>20</v>
      </c>
      <c r="K130" s="342"/>
    </row>
    <row r="131" ht="15" customHeight="1">
      <c r="B131" s="340"/>
      <c r="C131" s="299" t="s">
        <v>1252</v>
      </c>
      <c r="D131" s="299"/>
      <c r="E131" s="299"/>
      <c r="F131" s="320" t="s">
        <v>1253</v>
      </c>
      <c r="G131" s="299"/>
      <c r="H131" s="299" t="s">
        <v>1286</v>
      </c>
      <c r="I131" s="299" t="s">
        <v>1249</v>
      </c>
      <c r="J131" s="299">
        <v>50</v>
      </c>
      <c r="K131" s="342"/>
    </row>
    <row r="132" ht="15" customHeight="1">
      <c r="B132" s="340"/>
      <c r="C132" s="299" t="s">
        <v>1266</v>
      </c>
      <c r="D132" s="299"/>
      <c r="E132" s="299"/>
      <c r="F132" s="320" t="s">
        <v>1253</v>
      </c>
      <c r="G132" s="299"/>
      <c r="H132" s="299" t="s">
        <v>1286</v>
      </c>
      <c r="I132" s="299" t="s">
        <v>1249</v>
      </c>
      <c r="J132" s="299">
        <v>50</v>
      </c>
      <c r="K132" s="342"/>
    </row>
    <row r="133" ht="15" customHeight="1">
      <c r="B133" s="340"/>
      <c r="C133" s="299" t="s">
        <v>1272</v>
      </c>
      <c r="D133" s="299"/>
      <c r="E133" s="299"/>
      <c r="F133" s="320" t="s">
        <v>1253</v>
      </c>
      <c r="G133" s="299"/>
      <c r="H133" s="299" t="s">
        <v>1286</v>
      </c>
      <c r="I133" s="299" t="s">
        <v>1249</v>
      </c>
      <c r="J133" s="299">
        <v>50</v>
      </c>
      <c r="K133" s="342"/>
    </row>
    <row r="134" ht="15" customHeight="1">
      <c r="B134" s="340"/>
      <c r="C134" s="299" t="s">
        <v>1274</v>
      </c>
      <c r="D134" s="299"/>
      <c r="E134" s="299"/>
      <c r="F134" s="320" t="s">
        <v>1253</v>
      </c>
      <c r="G134" s="299"/>
      <c r="H134" s="299" t="s">
        <v>1286</v>
      </c>
      <c r="I134" s="299" t="s">
        <v>1249</v>
      </c>
      <c r="J134" s="299">
        <v>50</v>
      </c>
      <c r="K134" s="342"/>
    </row>
    <row r="135" ht="15" customHeight="1">
      <c r="B135" s="340"/>
      <c r="C135" s="299" t="s">
        <v>112</v>
      </c>
      <c r="D135" s="299"/>
      <c r="E135" s="299"/>
      <c r="F135" s="320" t="s">
        <v>1253</v>
      </c>
      <c r="G135" s="299"/>
      <c r="H135" s="299" t="s">
        <v>1299</v>
      </c>
      <c r="I135" s="299" t="s">
        <v>1249</v>
      </c>
      <c r="J135" s="299">
        <v>255</v>
      </c>
      <c r="K135" s="342"/>
    </row>
    <row r="136" ht="15" customHeight="1">
      <c r="B136" s="340"/>
      <c r="C136" s="299" t="s">
        <v>1276</v>
      </c>
      <c r="D136" s="299"/>
      <c r="E136" s="299"/>
      <c r="F136" s="320" t="s">
        <v>1247</v>
      </c>
      <c r="G136" s="299"/>
      <c r="H136" s="299" t="s">
        <v>1300</v>
      </c>
      <c r="I136" s="299" t="s">
        <v>1278</v>
      </c>
      <c r="J136" s="299"/>
      <c r="K136" s="342"/>
    </row>
    <row r="137" ht="15" customHeight="1">
      <c r="B137" s="340"/>
      <c r="C137" s="299" t="s">
        <v>1279</v>
      </c>
      <c r="D137" s="299"/>
      <c r="E137" s="299"/>
      <c r="F137" s="320" t="s">
        <v>1247</v>
      </c>
      <c r="G137" s="299"/>
      <c r="H137" s="299" t="s">
        <v>1301</v>
      </c>
      <c r="I137" s="299" t="s">
        <v>1281</v>
      </c>
      <c r="J137" s="299"/>
      <c r="K137" s="342"/>
    </row>
    <row r="138" ht="15" customHeight="1">
      <c r="B138" s="340"/>
      <c r="C138" s="299" t="s">
        <v>1282</v>
      </c>
      <c r="D138" s="299"/>
      <c r="E138" s="299"/>
      <c r="F138" s="320" t="s">
        <v>1247</v>
      </c>
      <c r="G138" s="299"/>
      <c r="H138" s="299" t="s">
        <v>1282</v>
      </c>
      <c r="I138" s="299" t="s">
        <v>1281</v>
      </c>
      <c r="J138" s="299"/>
      <c r="K138" s="342"/>
    </row>
    <row r="139" ht="15" customHeight="1">
      <c r="B139" s="340"/>
      <c r="C139" s="299" t="s">
        <v>35</v>
      </c>
      <c r="D139" s="299"/>
      <c r="E139" s="299"/>
      <c r="F139" s="320" t="s">
        <v>1247</v>
      </c>
      <c r="G139" s="299"/>
      <c r="H139" s="299" t="s">
        <v>1302</v>
      </c>
      <c r="I139" s="299" t="s">
        <v>1281</v>
      </c>
      <c r="J139" s="299"/>
      <c r="K139" s="342"/>
    </row>
    <row r="140" ht="15" customHeight="1">
      <c r="B140" s="340"/>
      <c r="C140" s="299" t="s">
        <v>1303</v>
      </c>
      <c r="D140" s="299"/>
      <c r="E140" s="299"/>
      <c r="F140" s="320" t="s">
        <v>1247</v>
      </c>
      <c r="G140" s="299"/>
      <c r="H140" s="299" t="s">
        <v>1304</v>
      </c>
      <c r="I140" s="299" t="s">
        <v>1281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1305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1241</v>
      </c>
      <c r="D146" s="313"/>
      <c r="E146" s="313"/>
      <c r="F146" s="313" t="s">
        <v>1242</v>
      </c>
      <c r="G146" s="314"/>
      <c r="H146" s="313" t="s">
        <v>107</v>
      </c>
      <c r="I146" s="313" t="s">
        <v>54</v>
      </c>
      <c r="J146" s="313" t="s">
        <v>1243</v>
      </c>
      <c r="K146" s="312"/>
    </row>
    <row r="147" ht="17.25" customHeight="1">
      <c r="B147" s="310"/>
      <c r="C147" s="315" t="s">
        <v>1244</v>
      </c>
      <c r="D147" s="315"/>
      <c r="E147" s="315"/>
      <c r="F147" s="316" t="s">
        <v>1245</v>
      </c>
      <c r="G147" s="317"/>
      <c r="H147" s="315"/>
      <c r="I147" s="315"/>
      <c r="J147" s="315" t="s">
        <v>1246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1250</v>
      </c>
      <c r="D149" s="299"/>
      <c r="E149" s="299"/>
      <c r="F149" s="347" t="s">
        <v>1247</v>
      </c>
      <c r="G149" s="299"/>
      <c r="H149" s="346" t="s">
        <v>1286</v>
      </c>
      <c r="I149" s="346" t="s">
        <v>1249</v>
      </c>
      <c r="J149" s="346">
        <v>120</v>
      </c>
      <c r="K149" s="342"/>
    </row>
    <row r="150" ht="15" customHeight="1">
      <c r="B150" s="321"/>
      <c r="C150" s="346" t="s">
        <v>1295</v>
      </c>
      <c r="D150" s="299"/>
      <c r="E150" s="299"/>
      <c r="F150" s="347" t="s">
        <v>1247</v>
      </c>
      <c r="G150" s="299"/>
      <c r="H150" s="346" t="s">
        <v>1306</v>
      </c>
      <c r="I150" s="346" t="s">
        <v>1249</v>
      </c>
      <c r="J150" s="346" t="s">
        <v>1297</v>
      </c>
      <c r="K150" s="342"/>
    </row>
    <row r="151" ht="15" customHeight="1">
      <c r="B151" s="321"/>
      <c r="C151" s="346" t="s">
        <v>1196</v>
      </c>
      <c r="D151" s="299"/>
      <c r="E151" s="299"/>
      <c r="F151" s="347" t="s">
        <v>1247</v>
      </c>
      <c r="G151" s="299"/>
      <c r="H151" s="346" t="s">
        <v>1307</v>
      </c>
      <c r="I151" s="346" t="s">
        <v>1249</v>
      </c>
      <c r="J151" s="346" t="s">
        <v>1297</v>
      </c>
      <c r="K151" s="342"/>
    </row>
    <row r="152" ht="15" customHeight="1">
      <c r="B152" s="321"/>
      <c r="C152" s="346" t="s">
        <v>1252</v>
      </c>
      <c r="D152" s="299"/>
      <c r="E152" s="299"/>
      <c r="F152" s="347" t="s">
        <v>1253</v>
      </c>
      <c r="G152" s="299"/>
      <c r="H152" s="346" t="s">
        <v>1286</v>
      </c>
      <c r="I152" s="346" t="s">
        <v>1249</v>
      </c>
      <c r="J152" s="346">
        <v>50</v>
      </c>
      <c r="K152" s="342"/>
    </row>
    <row r="153" ht="15" customHeight="1">
      <c r="B153" s="321"/>
      <c r="C153" s="346" t="s">
        <v>1255</v>
      </c>
      <c r="D153" s="299"/>
      <c r="E153" s="299"/>
      <c r="F153" s="347" t="s">
        <v>1247</v>
      </c>
      <c r="G153" s="299"/>
      <c r="H153" s="346" t="s">
        <v>1286</v>
      </c>
      <c r="I153" s="346" t="s">
        <v>1257</v>
      </c>
      <c r="J153" s="346"/>
      <c r="K153" s="342"/>
    </row>
    <row r="154" ht="15" customHeight="1">
      <c r="B154" s="321"/>
      <c r="C154" s="346" t="s">
        <v>1266</v>
      </c>
      <c r="D154" s="299"/>
      <c r="E154" s="299"/>
      <c r="F154" s="347" t="s">
        <v>1253</v>
      </c>
      <c r="G154" s="299"/>
      <c r="H154" s="346" t="s">
        <v>1286</v>
      </c>
      <c r="I154" s="346" t="s">
        <v>1249</v>
      </c>
      <c r="J154" s="346">
        <v>50</v>
      </c>
      <c r="K154" s="342"/>
    </row>
    <row r="155" ht="15" customHeight="1">
      <c r="B155" s="321"/>
      <c r="C155" s="346" t="s">
        <v>1274</v>
      </c>
      <c r="D155" s="299"/>
      <c r="E155" s="299"/>
      <c r="F155" s="347" t="s">
        <v>1253</v>
      </c>
      <c r="G155" s="299"/>
      <c r="H155" s="346" t="s">
        <v>1286</v>
      </c>
      <c r="I155" s="346" t="s">
        <v>1249</v>
      </c>
      <c r="J155" s="346">
        <v>50</v>
      </c>
      <c r="K155" s="342"/>
    </row>
    <row r="156" ht="15" customHeight="1">
      <c r="B156" s="321"/>
      <c r="C156" s="346" t="s">
        <v>1272</v>
      </c>
      <c r="D156" s="299"/>
      <c r="E156" s="299"/>
      <c r="F156" s="347" t="s">
        <v>1253</v>
      </c>
      <c r="G156" s="299"/>
      <c r="H156" s="346" t="s">
        <v>1286</v>
      </c>
      <c r="I156" s="346" t="s">
        <v>1249</v>
      </c>
      <c r="J156" s="346">
        <v>50</v>
      </c>
      <c r="K156" s="342"/>
    </row>
    <row r="157" ht="15" customHeight="1">
      <c r="B157" s="321"/>
      <c r="C157" s="346" t="s">
        <v>92</v>
      </c>
      <c r="D157" s="299"/>
      <c r="E157" s="299"/>
      <c r="F157" s="347" t="s">
        <v>1247</v>
      </c>
      <c r="G157" s="299"/>
      <c r="H157" s="346" t="s">
        <v>1308</v>
      </c>
      <c r="I157" s="346" t="s">
        <v>1249</v>
      </c>
      <c r="J157" s="346" t="s">
        <v>1309</v>
      </c>
      <c r="K157" s="342"/>
    </row>
    <row r="158" ht="15" customHeight="1">
      <c r="B158" s="321"/>
      <c r="C158" s="346" t="s">
        <v>1310</v>
      </c>
      <c r="D158" s="299"/>
      <c r="E158" s="299"/>
      <c r="F158" s="347" t="s">
        <v>1247</v>
      </c>
      <c r="G158" s="299"/>
      <c r="H158" s="346" t="s">
        <v>1311</v>
      </c>
      <c r="I158" s="346" t="s">
        <v>1281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1312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1241</v>
      </c>
      <c r="D164" s="313"/>
      <c r="E164" s="313"/>
      <c r="F164" s="313" t="s">
        <v>1242</v>
      </c>
      <c r="G164" s="350"/>
      <c r="H164" s="351" t="s">
        <v>107</v>
      </c>
      <c r="I164" s="351" t="s">
        <v>54</v>
      </c>
      <c r="J164" s="313" t="s">
        <v>1243</v>
      </c>
      <c r="K164" s="290"/>
    </row>
    <row r="165" ht="17.25" customHeight="1">
      <c r="B165" s="291"/>
      <c r="C165" s="315" t="s">
        <v>1244</v>
      </c>
      <c r="D165" s="315"/>
      <c r="E165" s="315"/>
      <c r="F165" s="316" t="s">
        <v>1245</v>
      </c>
      <c r="G165" s="352"/>
      <c r="H165" s="353"/>
      <c r="I165" s="353"/>
      <c r="J165" s="315" t="s">
        <v>1246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1250</v>
      </c>
      <c r="D167" s="299"/>
      <c r="E167" s="299"/>
      <c r="F167" s="320" t="s">
        <v>1247</v>
      </c>
      <c r="G167" s="299"/>
      <c r="H167" s="299" t="s">
        <v>1286</v>
      </c>
      <c r="I167" s="299" t="s">
        <v>1249</v>
      </c>
      <c r="J167" s="299">
        <v>120</v>
      </c>
      <c r="K167" s="342"/>
    </row>
    <row r="168" ht="15" customHeight="1">
      <c r="B168" s="321"/>
      <c r="C168" s="299" t="s">
        <v>1295</v>
      </c>
      <c r="D168" s="299"/>
      <c r="E168" s="299"/>
      <c r="F168" s="320" t="s">
        <v>1247</v>
      </c>
      <c r="G168" s="299"/>
      <c r="H168" s="299" t="s">
        <v>1296</v>
      </c>
      <c r="I168" s="299" t="s">
        <v>1249</v>
      </c>
      <c r="J168" s="299" t="s">
        <v>1297</v>
      </c>
      <c r="K168" s="342"/>
    </row>
    <row r="169" ht="15" customHeight="1">
      <c r="B169" s="321"/>
      <c r="C169" s="299" t="s">
        <v>1196</v>
      </c>
      <c r="D169" s="299"/>
      <c r="E169" s="299"/>
      <c r="F169" s="320" t="s">
        <v>1247</v>
      </c>
      <c r="G169" s="299"/>
      <c r="H169" s="299" t="s">
        <v>1313</v>
      </c>
      <c r="I169" s="299" t="s">
        <v>1249</v>
      </c>
      <c r="J169" s="299" t="s">
        <v>1297</v>
      </c>
      <c r="K169" s="342"/>
    </row>
    <row r="170" ht="15" customHeight="1">
      <c r="B170" s="321"/>
      <c r="C170" s="299" t="s">
        <v>1252</v>
      </c>
      <c r="D170" s="299"/>
      <c r="E170" s="299"/>
      <c r="F170" s="320" t="s">
        <v>1253</v>
      </c>
      <c r="G170" s="299"/>
      <c r="H170" s="299" t="s">
        <v>1313</v>
      </c>
      <c r="I170" s="299" t="s">
        <v>1249</v>
      </c>
      <c r="J170" s="299">
        <v>50</v>
      </c>
      <c r="K170" s="342"/>
    </row>
    <row r="171" ht="15" customHeight="1">
      <c r="B171" s="321"/>
      <c r="C171" s="299" t="s">
        <v>1255</v>
      </c>
      <c r="D171" s="299"/>
      <c r="E171" s="299"/>
      <c r="F171" s="320" t="s">
        <v>1247</v>
      </c>
      <c r="G171" s="299"/>
      <c r="H171" s="299" t="s">
        <v>1313</v>
      </c>
      <c r="I171" s="299" t="s">
        <v>1257</v>
      </c>
      <c r="J171" s="299"/>
      <c r="K171" s="342"/>
    </row>
    <row r="172" ht="15" customHeight="1">
      <c r="B172" s="321"/>
      <c r="C172" s="299" t="s">
        <v>1266</v>
      </c>
      <c r="D172" s="299"/>
      <c r="E172" s="299"/>
      <c r="F172" s="320" t="s">
        <v>1253</v>
      </c>
      <c r="G172" s="299"/>
      <c r="H172" s="299" t="s">
        <v>1313</v>
      </c>
      <c r="I172" s="299" t="s">
        <v>1249</v>
      </c>
      <c r="J172" s="299">
        <v>50</v>
      </c>
      <c r="K172" s="342"/>
    </row>
    <row r="173" ht="15" customHeight="1">
      <c r="B173" s="321"/>
      <c r="C173" s="299" t="s">
        <v>1274</v>
      </c>
      <c r="D173" s="299"/>
      <c r="E173" s="299"/>
      <c r="F173" s="320" t="s">
        <v>1253</v>
      </c>
      <c r="G173" s="299"/>
      <c r="H173" s="299" t="s">
        <v>1313</v>
      </c>
      <c r="I173" s="299" t="s">
        <v>1249</v>
      </c>
      <c r="J173" s="299">
        <v>50</v>
      </c>
      <c r="K173" s="342"/>
    </row>
    <row r="174" ht="15" customHeight="1">
      <c r="B174" s="321"/>
      <c r="C174" s="299" t="s">
        <v>1272</v>
      </c>
      <c r="D174" s="299"/>
      <c r="E174" s="299"/>
      <c r="F174" s="320" t="s">
        <v>1253</v>
      </c>
      <c r="G174" s="299"/>
      <c r="H174" s="299" t="s">
        <v>1313</v>
      </c>
      <c r="I174" s="299" t="s">
        <v>1249</v>
      </c>
      <c r="J174" s="299">
        <v>50</v>
      </c>
      <c r="K174" s="342"/>
    </row>
    <row r="175" ht="15" customHeight="1">
      <c r="B175" s="321"/>
      <c r="C175" s="299" t="s">
        <v>106</v>
      </c>
      <c r="D175" s="299"/>
      <c r="E175" s="299"/>
      <c r="F175" s="320" t="s">
        <v>1247</v>
      </c>
      <c r="G175" s="299"/>
      <c r="H175" s="299" t="s">
        <v>1314</v>
      </c>
      <c r="I175" s="299" t="s">
        <v>1315</v>
      </c>
      <c r="J175" s="299"/>
      <c r="K175" s="342"/>
    </row>
    <row r="176" ht="15" customHeight="1">
      <c r="B176" s="321"/>
      <c r="C176" s="299" t="s">
        <v>54</v>
      </c>
      <c r="D176" s="299"/>
      <c r="E176" s="299"/>
      <c r="F176" s="320" t="s">
        <v>1247</v>
      </c>
      <c r="G176" s="299"/>
      <c r="H176" s="299" t="s">
        <v>1316</v>
      </c>
      <c r="I176" s="299" t="s">
        <v>1317</v>
      </c>
      <c r="J176" s="299">
        <v>1</v>
      </c>
      <c r="K176" s="342"/>
    </row>
    <row r="177" ht="15" customHeight="1">
      <c r="B177" s="321"/>
      <c r="C177" s="299" t="s">
        <v>50</v>
      </c>
      <c r="D177" s="299"/>
      <c r="E177" s="299"/>
      <c r="F177" s="320" t="s">
        <v>1247</v>
      </c>
      <c r="G177" s="299"/>
      <c r="H177" s="299" t="s">
        <v>1318</v>
      </c>
      <c r="I177" s="299" t="s">
        <v>1249</v>
      </c>
      <c r="J177" s="299">
        <v>20</v>
      </c>
      <c r="K177" s="342"/>
    </row>
    <row r="178" ht="15" customHeight="1">
      <c r="B178" s="321"/>
      <c r="C178" s="299" t="s">
        <v>107</v>
      </c>
      <c r="D178" s="299"/>
      <c r="E178" s="299"/>
      <c r="F178" s="320" t="s">
        <v>1247</v>
      </c>
      <c r="G178" s="299"/>
      <c r="H178" s="299" t="s">
        <v>1319</v>
      </c>
      <c r="I178" s="299" t="s">
        <v>1249</v>
      </c>
      <c r="J178" s="299">
        <v>255</v>
      </c>
      <c r="K178" s="342"/>
    </row>
    <row r="179" ht="15" customHeight="1">
      <c r="B179" s="321"/>
      <c r="C179" s="299" t="s">
        <v>108</v>
      </c>
      <c r="D179" s="299"/>
      <c r="E179" s="299"/>
      <c r="F179" s="320" t="s">
        <v>1247</v>
      </c>
      <c r="G179" s="299"/>
      <c r="H179" s="299" t="s">
        <v>1212</v>
      </c>
      <c r="I179" s="299" t="s">
        <v>1249</v>
      </c>
      <c r="J179" s="299">
        <v>10</v>
      </c>
      <c r="K179" s="342"/>
    </row>
    <row r="180" ht="15" customHeight="1">
      <c r="B180" s="321"/>
      <c r="C180" s="299" t="s">
        <v>109</v>
      </c>
      <c r="D180" s="299"/>
      <c r="E180" s="299"/>
      <c r="F180" s="320" t="s">
        <v>1247</v>
      </c>
      <c r="G180" s="299"/>
      <c r="H180" s="299" t="s">
        <v>1320</v>
      </c>
      <c r="I180" s="299" t="s">
        <v>1281</v>
      </c>
      <c r="J180" s="299"/>
      <c r="K180" s="342"/>
    </row>
    <row r="181" ht="15" customHeight="1">
      <c r="B181" s="321"/>
      <c r="C181" s="299" t="s">
        <v>1321</v>
      </c>
      <c r="D181" s="299"/>
      <c r="E181" s="299"/>
      <c r="F181" s="320" t="s">
        <v>1247</v>
      </c>
      <c r="G181" s="299"/>
      <c r="H181" s="299" t="s">
        <v>1322</v>
      </c>
      <c r="I181" s="299" t="s">
        <v>1281</v>
      </c>
      <c r="J181" s="299"/>
      <c r="K181" s="342"/>
    </row>
    <row r="182" ht="15" customHeight="1">
      <c r="B182" s="321"/>
      <c r="C182" s="299" t="s">
        <v>1310</v>
      </c>
      <c r="D182" s="299"/>
      <c r="E182" s="299"/>
      <c r="F182" s="320" t="s">
        <v>1247</v>
      </c>
      <c r="G182" s="299"/>
      <c r="H182" s="299" t="s">
        <v>1323</v>
      </c>
      <c r="I182" s="299" t="s">
        <v>1281</v>
      </c>
      <c r="J182" s="299"/>
      <c r="K182" s="342"/>
    </row>
    <row r="183" ht="15" customHeight="1">
      <c r="B183" s="321"/>
      <c r="C183" s="299" t="s">
        <v>111</v>
      </c>
      <c r="D183" s="299"/>
      <c r="E183" s="299"/>
      <c r="F183" s="320" t="s">
        <v>1253</v>
      </c>
      <c r="G183" s="299"/>
      <c r="H183" s="299" t="s">
        <v>1324</v>
      </c>
      <c r="I183" s="299" t="s">
        <v>1249</v>
      </c>
      <c r="J183" s="299">
        <v>50</v>
      </c>
      <c r="K183" s="342"/>
    </row>
    <row r="184" ht="15" customHeight="1">
      <c r="B184" s="321"/>
      <c r="C184" s="299" t="s">
        <v>1325</v>
      </c>
      <c r="D184" s="299"/>
      <c r="E184" s="299"/>
      <c r="F184" s="320" t="s">
        <v>1253</v>
      </c>
      <c r="G184" s="299"/>
      <c r="H184" s="299" t="s">
        <v>1326</v>
      </c>
      <c r="I184" s="299" t="s">
        <v>1327</v>
      </c>
      <c r="J184" s="299"/>
      <c r="K184" s="342"/>
    </row>
    <row r="185" ht="15" customHeight="1">
      <c r="B185" s="321"/>
      <c r="C185" s="299" t="s">
        <v>1328</v>
      </c>
      <c r="D185" s="299"/>
      <c r="E185" s="299"/>
      <c r="F185" s="320" t="s">
        <v>1253</v>
      </c>
      <c r="G185" s="299"/>
      <c r="H185" s="299" t="s">
        <v>1329</v>
      </c>
      <c r="I185" s="299" t="s">
        <v>1327</v>
      </c>
      <c r="J185" s="299"/>
      <c r="K185" s="342"/>
    </row>
    <row r="186" ht="15" customHeight="1">
      <c r="B186" s="321"/>
      <c r="C186" s="299" t="s">
        <v>1330</v>
      </c>
      <c r="D186" s="299"/>
      <c r="E186" s="299"/>
      <c r="F186" s="320" t="s">
        <v>1253</v>
      </c>
      <c r="G186" s="299"/>
      <c r="H186" s="299" t="s">
        <v>1331</v>
      </c>
      <c r="I186" s="299" t="s">
        <v>1327</v>
      </c>
      <c r="J186" s="299"/>
      <c r="K186" s="342"/>
    </row>
    <row r="187" ht="15" customHeight="1">
      <c r="B187" s="321"/>
      <c r="C187" s="354" t="s">
        <v>1332</v>
      </c>
      <c r="D187" s="299"/>
      <c r="E187" s="299"/>
      <c r="F187" s="320" t="s">
        <v>1253</v>
      </c>
      <c r="G187" s="299"/>
      <c r="H187" s="299" t="s">
        <v>1333</v>
      </c>
      <c r="I187" s="299" t="s">
        <v>1334</v>
      </c>
      <c r="J187" s="355" t="s">
        <v>1335</v>
      </c>
      <c r="K187" s="342"/>
    </row>
    <row r="188" ht="15" customHeight="1">
      <c r="B188" s="321"/>
      <c r="C188" s="305" t="s">
        <v>39</v>
      </c>
      <c r="D188" s="299"/>
      <c r="E188" s="299"/>
      <c r="F188" s="320" t="s">
        <v>1247</v>
      </c>
      <c r="G188" s="299"/>
      <c r="H188" s="295" t="s">
        <v>1336</v>
      </c>
      <c r="I188" s="299" t="s">
        <v>1337</v>
      </c>
      <c r="J188" s="299"/>
      <c r="K188" s="342"/>
    </row>
    <row r="189" ht="15" customHeight="1">
      <c r="B189" s="321"/>
      <c r="C189" s="305" t="s">
        <v>1338</v>
      </c>
      <c r="D189" s="299"/>
      <c r="E189" s="299"/>
      <c r="F189" s="320" t="s">
        <v>1247</v>
      </c>
      <c r="G189" s="299"/>
      <c r="H189" s="299" t="s">
        <v>1339</v>
      </c>
      <c r="I189" s="299" t="s">
        <v>1281</v>
      </c>
      <c r="J189" s="299"/>
      <c r="K189" s="342"/>
    </row>
    <row r="190" ht="15" customHeight="1">
      <c r="B190" s="321"/>
      <c r="C190" s="305" t="s">
        <v>1340</v>
      </c>
      <c r="D190" s="299"/>
      <c r="E190" s="299"/>
      <c r="F190" s="320" t="s">
        <v>1247</v>
      </c>
      <c r="G190" s="299"/>
      <c r="H190" s="299" t="s">
        <v>1341</v>
      </c>
      <c r="I190" s="299" t="s">
        <v>1281</v>
      </c>
      <c r="J190" s="299"/>
      <c r="K190" s="342"/>
    </row>
    <row r="191" ht="15" customHeight="1">
      <c r="B191" s="321"/>
      <c r="C191" s="305" t="s">
        <v>1342</v>
      </c>
      <c r="D191" s="299"/>
      <c r="E191" s="299"/>
      <c r="F191" s="320" t="s">
        <v>1253</v>
      </c>
      <c r="G191" s="299"/>
      <c r="H191" s="299" t="s">
        <v>1343</v>
      </c>
      <c r="I191" s="299" t="s">
        <v>1281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1344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1345</v>
      </c>
      <c r="D198" s="357"/>
      <c r="E198" s="357"/>
      <c r="F198" s="357" t="s">
        <v>1346</v>
      </c>
      <c r="G198" s="358"/>
      <c r="H198" s="357" t="s">
        <v>1347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1337</v>
      </c>
      <c r="D200" s="299"/>
      <c r="E200" s="299"/>
      <c r="F200" s="320" t="s">
        <v>40</v>
      </c>
      <c r="G200" s="299"/>
      <c r="H200" s="299" t="s">
        <v>1348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41</v>
      </c>
      <c r="G201" s="299"/>
      <c r="H201" s="299" t="s">
        <v>1349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44</v>
      </c>
      <c r="G202" s="299"/>
      <c r="H202" s="299" t="s">
        <v>1350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42</v>
      </c>
      <c r="G203" s="299"/>
      <c r="H203" s="299" t="s">
        <v>1351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43</v>
      </c>
      <c r="G204" s="299"/>
      <c r="H204" s="299" t="s">
        <v>1352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1293</v>
      </c>
      <c r="D206" s="299"/>
      <c r="E206" s="299"/>
      <c r="F206" s="320" t="s">
        <v>76</v>
      </c>
      <c r="G206" s="299"/>
      <c r="H206" s="299" t="s">
        <v>1353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1190</v>
      </c>
      <c r="G207" s="299"/>
      <c r="H207" s="299" t="s">
        <v>1191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1188</v>
      </c>
      <c r="G208" s="299"/>
      <c r="H208" s="299" t="s">
        <v>1354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1192</v>
      </c>
      <c r="G209" s="305"/>
      <c r="H209" s="346" t="s">
        <v>1193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1194</v>
      </c>
      <c r="G210" s="305"/>
      <c r="H210" s="346" t="s">
        <v>320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1317</v>
      </c>
      <c r="D212" s="327"/>
      <c r="E212" s="327"/>
      <c r="F212" s="320">
        <v>1</v>
      </c>
      <c r="G212" s="305"/>
      <c r="H212" s="346" t="s">
        <v>1355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1356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1357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1358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PAVLA\Pavla</dc:creator>
  <cp:lastModifiedBy>PAVLA\Pavla</cp:lastModifiedBy>
  <dcterms:created xsi:type="dcterms:W3CDTF">2018-11-27T18:25:51Z</dcterms:created>
  <dcterms:modified xsi:type="dcterms:W3CDTF">2018-11-27T18:25:58Z</dcterms:modified>
</cp:coreProperties>
</file>